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060" windowHeight="4515" activeTab="0"/>
  </bookViews>
  <sheets>
    <sheet name="2014г. (жил.)" sheetId="1" r:id="rId1"/>
  </sheets>
  <definedNames/>
  <calcPr fullCalcOnLoad="1"/>
</workbook>
</file>

<file path=xl/sharedStrings.xml><?xml version="1.0" encoding="utf-8"?>
<sst xmlns="http://schemas.openxmlformats.org/spreadsheetml/2006/main" count="571" uniqueCount="138">
  <si>
    <t>Количество подъездов</t>
  </si>
  <si>
    <t xml:space="preserve">Год постройки </t>
  </si>
  <si>
    <t>Кол-во этажей</t>
  </si>
  <si>
    <t xml:space="preserve">Кол-во квартир </t>
  </si>
  <si>
    <t>№ п/п</t>
  </si>
  <si>
    <t>ул. Димитрова дом 10</t>
  </si>
  <si>
    <t>ул. Димитрова дом 12</t>
  </si>
  <si>
    <t>ул. Димитрова дом 14</t>
  </si>
  <si>
    <t>ул. Димитрова дом 8</t>
  </si>
  <si>
    <t>ул. Октябрьская дом 12</t>
  </si>
  <si>
    <t>ул. Октябрьская дом 14</t>
  </si>
  <si>
    <t>ул. Октябрьская дом 16</t>
  </si>
  <si>
    <t xml:space="preserve">ул. Карла Маркса дом 11 </t>
  </si>
  <si>
    <t xml:space="preserve">ул. Карла Маркса дом 13 </t>
  </si>
  <si>
    <t xml:space="preserve">ул. Карла Маркса дом 15 </t>
  </si>
  <si>
    <t>ул. Кирова дом 1</t>
  </si>
  <si>
    <t>ул. Школьная дом 1</t>
  </si>
  <si>
    <t>ул. Школьная дом 3</t>
  </si>
  <si>
    <t>ул. Школьная дом 7</t>
  </si>
  <si>
    <t>ул. Октябрьская д.8</t>
  </si>
  <si>
    <t>ул. Октябрьская д.10</t>
  </si>
  <si>
    <t>ул. Карла Маркса д.7</t>
  </si>
  <si>
    <t>ул. Карла Маркса д.9</t>
  </si>
  <si>
    <t>ул. Октябрьская д.4</t>
  </si>
  <si>
    <t>ул. Октябрьская д.7</t>
  </si>
  <si>
    <t>ул. Октябрьская д.9</t>
  </si>
  <si>
    <t>ул. Октябрьская д.11</t>
  </si>
  <si>
    <t>ул. Октябрьская д.13</t>
  </si>
  <si>
    <t>ул. Октябрьская д.15</t>
  </si>
  <si>
    <t>ул. Октябрьская д.17</t>
  </si>
  <si>
    <t>ул. Октябрьская д.19</t>
  </si>
  <si>
    <t xml:space="preserve">ул. Карла Маркса дом 1 </t>
  </si>
  <si>
    <t xml:space="preserve">ул. Карла Маркса дом 2 </t>
  </si>
  <si>
    <t xml:space="preserve">ул. Карла Маркса дом 3 </t>
  </si>
  <si>
    <t xml:space="preserve">ул. Карла Маркса дом 4 </t>
  </si>
  <si>
    <t xml:space="preserve">ул. Карла Маркса дом 5 </t>
  </si>
  <si>
    <t xml:space="preserve">ул. Карла Маркса дом 6 </t>
  </si>
  <si>
    <t xml:space="preserve">ул. Карла Маркса дом 8 </t>
  </si>
  <si>
    <t>ул. Рабочая д. 23</t>
  </si>
  <si>
    <t>ул. Рабочая д. 25</t>
  </si>
  <si>
    <t>ул. Рабочая д. 27</t>
  </si>
  <si>
    <t>ул. Рабочая д. 36</t>
  </si>
  <si>
    <t>ул. Рабочая д. 38</t>
  </si>
  <si>
    <t>ул. Рабочая д. 40</t>
  </si>
  <si>
    <t>ул. Рабочая д. 42</t>
  </si>
  <si>
    <t>ул. Кирова дом.2</t>
  </si>
  <si>
    <t>ул. Кирова дом.4</t>
  </si>
  <si>
    <t>ул. Кирова дом.8</t>
  </si>
  <si>
    <t>ул. Кирова дом.14</t>
  </si>
  <si>
    <t>ул. Кирова дом.12</t>
  </si>
  <si>
    <t>ул.Нефтяников д.13</t>
  </si>
  <si>
    <t>ул.Нефтяников д.17</t>
  </si>
  <si>
    <t>ул.Нефтяников д.36а</t>
  </si>
  <si>
    <t>ул.Нефтяников д.38</t>
  </si>
  <si>
    <t>нет</t>
  </si>
  <si>
    <t>бутовый ленточный</t>
  </si>
  <si>
    <t>плита ж/б</t>
  </si>
  <si>
    <t>блоки ж/б</t>
  </si>
  <si>
    <t>тех.подполье 80 м2</t>
  </si>
  <si>
    <t>Итого</t>
  </si>
  <si>
    <t>Способ управления</t>
  </si>
  <si>
    <t>Наименование УК, ТСЖ, ЖСК и др.</t>
  </si>
  <si>
    <t>Наличие подвала кв.м</t>
  </si>
  <si>
    <t>Наличие чердака кв.м</t>
  </si>
  <si>
    <t>Фундаменты (материал)</t>
  </si>
  <si>
    <t>Стены (материал)</t>
  </si>
  <si>
    <t>Перекрытия (материал)</t>
  </si>
  <si>
    <t>Металлическая, кв.м</t>
  </si>
  <si>
    <t>Черепичная, кв.м</t>
  </si>
  <si>
    <t>Пассажирские шт.</t>
  </si>
  <si>
    <t>Грузовые шт.</t>
  </si>
  <si>
    <t>Водопроводная колонка, кв.м</t>
  </si>
  <si>
    <t>Напольные электроплиты, кв.м</t>
  </si>
  <si>
    <t>УК</t>
  </si>
  <si>
    <t>ООО "Жилищник)</t>
  </si>
  <si>
    <t>кирпич</t>
  </si>
  <si>
    <t>ул. Ленина    д. 18</t>
  </si>
  <si>
    <t>Площадь нежилых помещений,  кв.м</t>
  </si>
  <si>
    <t>Адрес МКД</t>
  </si>
  <si>
    <t>Площадь жилых помещений, кв.м</t>
  </si>
  <si>
    <t>металлическая</t>
  </si>
  <si>
    <t>шиферная</t>
  </si>
  <si>
    <t>мягкая рулонная</t>
  </si>
  <si>
    <t>Кровля  (материал)</t>
  </si>
  <si>
    <t>металлопластик</t>
  </si>
  <si>
    <t>ПХВ</t>
  </si>
  <si>
    <t>полипропилен/металлопластик</t>
  </si>
  <si>
    <t>металлопластик/стальная</t>
  </si>
  <si>
    <t>стальная</t>
  </si>
  <si>
    <t>ПХВ/ стальная</t>
  </si>
  <si>
    <t>Материал трубопроводов(холодного водоснабжения</t>
  </si>
  <si>
    <t>полипропилен</t>
  </si>
  <si>
    <t>индивид.</t>
  </si>
  <si>
    <t>Материал трубопроводов ( теплоснабжения</t>
  </si>
  <si>
    <t>Полы (материал)</t>
  </si>
  <si>
    <t>дощатые</t>
  </si>
  <si>
    <t>бетон</t>
  </si>
  <si>
    <t>Кадастровый номер</t>
  </si>
  <si>
    <t>64:33:020403:9</t>
  </si>
  <si>
    <t>64:33:020402:7</t>
  </si>
  <si>
    <t>64:33:020403:7</t>
  </si>
  <si>
    <t>64:33:020403:8</t>
  </si>
  <si>
    <t>64:33:020402:3</t>
  </si>
  <si>
    <t>64:33:020402:4</t>
  </si>
  <si>
    <t>64:33:020405:15</t>
  </si>
  <si>
    <t>64:33:020405:16</t>
  </si>
  <si>
    <t>64:33:020404:11</t>
  </si>
  <si>
    <t>64:33:020404:10</t>
  </si>
  <si>
    <t>64:33:020417:10</t>
  </si>
  <si>
    <t>64:33:020427:35</t>
  </si>
  <si>
    <t>64:33:020405:13</t>
  </si>
  <si>
    <t>64:33:020405:14</t>
  </si>
  <si>
    <t>64:33:020404:8</t>
  </si>
  <si>
    <t>64:33:020403:6</t>
  </si>
  <si>
    <t>64:33:020402:5</t>
  </si>
  <si>
    <t>64:33:020418:182</t>
  </si>
  <si>
    <t>64:33:020417:7</t>
  </si>
  <si>
    <t>64:33:020418:183</t>
  </si>
  <si>
    <t>64:33:020417:8</t>
  </si>
  <si>
    <t>64:33:020427:40</t>
  </si>
  <si>
    <t>64:33:020418:184</t>
  </si>
  <si>
    <t>64:33:020427:39</t>
  </si>
  <si>
    <t>64:33:020427:38</t>
  </si>
  <si>
    <t>64:33:020427:41</t>
  </si>
  <si>
    <t>64:33:020427:36</t>
  </si>
  <si>
    <t>64:33:020402:6</t>
  </si>
  <si>
    <t>64:33:020402:9</t>
  </si>
  <si>
    <t>64:33:020404:9</t>
  </si>
  <si>
    <t>64:33:020402:8</t>
  </si>
  <si>
    <t>64:33:020416:30</t>
  </si>
  <si>
    <t>64:33:020416:29</t>
  </si>
  <si>
    <t>64:33:020418:186</t>
  </si>
  <si>
    <t>64:33:020418:185</t>
  </si>
  <si>
    <t>ТСЖ</t>
  </si>
  <si>
    <t>ТСЖ "Колосок"</t>
  </si>
  <si>
    <t>ТСЖ     "Авангард"</t>
  </si>
  <si>
    <t>Общая информация о многоквартирных домах ООО "Жилищник"</t>
  </si>
  <si>
    <t>ТСЖ "Авангард"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</si>
</sst>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General_)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"/>
    <numFmt numFmtId="176" formatCode="0.000000"/>
    <numFmt numFmtId="177" formatCode="0.0000000"/>
    <numFmt numFmtId="178" formatCode="0.00000"/>
    <numFmt numFmtId="179" formatCode="0.0E+00"/>
    <numFmt numFmtId="180" formatCode="0E+00"/>
    <numFmt numFmtId="181" formatCode="0.00000000"/>
    <numFmt numFmtId="182" formatCode="0.0%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</numFmts>
  <fonts count="50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7"/>
      <name val="Arial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8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8" fontId="7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  <xf numFmtId="0" fontId="3" fillId="0" borderId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1" fillId="0" borderId="0" xfId="71" applyFont="1" applyBorder="1" applyAlignment="1">
      <alignment/>
      <protection/>
    </xf>
    <xf numFmtId="0" fontId="10" fillId="0" borderId="12" xfId="70" applyFont="1" applyBorder="1" applyAlignment="1">
      <alignment horizontal="center"/>
      <protection/>
    </xf>
    <xf numFmtId="0" fontId="10" fillId="0" borderId="12" xfId="70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70" applyFont="1" applyFill="1" applyBorder="1" applyAlignment="1">
      <alignment horizontal="center"/>
      <protection/>
    </xf>
    <xf numFmtId="0" fontId="14" fillId="0" borderId="14" xfId="70" applyFont="1" applyFill="1" applyBorder="1" applyAlignment="1">
      <alignment wrapText="1"/>
      <protection/>
    </xf>
    <xf numFmtId="0" fontId="10" fillId="0" borderId="13" xfId="70" applyFont="1" applyFill="1" applyBorder="1" applyAlignment="1">
      <alignment wrapText="1"/>
      <protection/>
    </xf>
    <xf numFmtId="0" fontId="10" fillId="0" borderId="13" xfId="70" applyFont="1" applyFill="1" applyBorder="1" applyAlignment="1">
      <alignment horizontal="center" wrapText="1"/>
      <protection/>
    </xf>
    <xf numFmtId="0" fontId="10" fillId="0" borderId="13" xfId="70" applyFont="1" applyFill="1" applyBorder="1" applyAlignment="1">
      <alignment horizontal="center"/>
      <protection/>
    </xf>
    <xf numFmtId="0" fontId="10" fillId="34" borderId="13" xfId="70" applyFont="1" applyFill="1" applyBorder="1" applyAlignment="1">
      <alignment horizontal="center"/>
      <protection/>
    </xf>
    <xf numFmtId="0" fontId="10" fillId="0" borderId="13" xfId="70" applyFont="1" applyFill="1" applyBorder="1" applyAlignment="1">
      <alignment/>
      <protection/>
    </xf>
    <xf numFmtId="0" fontId="10" fillId="34" borderId="13" xfId="71" applyFont="1" applyFill="1" applyBorder="1" applyAlignment="1">
      <alignment horizontal="center"/>
      <protection/>
    </xf>
    <xf numFmtId="0" fontId="10" fillId="0" borderId="14" xfId="70" applyFont="1" applyFill="1" applyBorder="1" applyAlignment="1">
      <alignment/>
      <protection/>
    </xf>
    <xf numFmtId="0" fontId="10" fillId="0" borderId="15" xfId="71" applyFont="1" applyFill="1" applyBorder="1" applyAlignment="1">
      <alignment horizontal="right"/>
      <protection/>
    </xf>
    <xf numFmtId="0" fontId="10" fillId="0" borderId="15" xfId="71" applyFont="1" applyFill="1" applyBorder="1" applyAlignment="1">
      <alignment horizontal="center"/>
      <protection/>
    </xf>
    <xf numFmtId="0" fontId="10" fillId="0" borderId="13" xfId="71" applyFont="1" applyBorder="1" applyAlignment="1">
      <alignment horizontal="right"/>
      <protection/>
    </xf>
    <xf numFmtId="0" fontId="10" fillId="0" borderId="15" xfId="71" applyFont="1" applyBorder="1" applyAlignment="1">
      <alignment horizontal="center"/>
      <protection/>
    </xf>
    <xf numFmtId="0" fontId="10" fillId="0" borderId="13" xfId="71" applyFont="1" applyBorder="1">
      <alignment/>
      <protection/>
    </xf>
    <xf numFmtId="0" fontId="10" fillId="0" borderId="13" xfId="71" applyFont="1" applyBorder="1" applyAlignment="1">
      <alignment wrapText="1"/>
      <protection/>
    </xf>
    <xf numFmtId="0" fontId="10" fillId="0" borderId="13" xfId="71" applyFont="1" applyFill="1" applyBorder="1">
      <alignment/>
      <protection/>
    </xf>
    <xf numFmtId="0" fontId="10" fillId="0" borderId="13" xfId="71" applyFont="1" applyFill="1" applyBorder="1" applyAlignment="1">
      <alignment horizontal="center"/>
      <protection/>
    </xf>
    <xf numFmtId="0" fontId="10" fillId="0" borderId="13" xfId="71" applyFont="1" applyBorder="1" applyAlignment="1">
      <alignment horizontal="center"/>
      <protection/>
    </xf>
    <xf numFmtId="0" fontId="10" fillId="0" borderId="13" xfId="70" applyFont="1" applyFill="1" applyBorder="1" applyAlignment="1">
      <alignment horizontal="right" wrapText="1"/>
      <protection/>
    </xf>
    <xf numFmtId="0" fontId="10" fillId="0" borderId="15" xfId="71" applyFont="1" applyBorder="1">
      <alignment/>
      <protection/>
    </xf>
    <xf numFmtId="0" fontId="10" fillId="0" borderId="0" xfId="70" applyFont="1" applyFill="1" applyBorder="1" applyAlignment="1">
      <alignment/>
      <protection/>
    </xf>
    <xf numFmtId="0" fontId="10" fillId="34" borderId="13" xfId="70" applyFont="1" applyFill="1" applyBorder="1">
      <alignment/>
      <protection/>
    </xf>
    <xf numFmtId="0" fontId="10" fillId="35" borderId="13" xfId="70" applyFont="1" applyFill="1" applyBorder="1" applyAlignment="1">
      <alignment horizontal="center"/>
      <protection/>
    </xf>
    <xf numFmtId="0" fontId="10" fillId="0" borderId="16" xfId="70" applyFont="1" applyBorder="1" applyAlignment="1">
      <alignment horizontal="center"/>
      <protection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17" xfId="70" applyFont="1" applyFill="1" applyBorder="1" applyAlignment="1">
      <alignment horizontal="center"/>
      <protection/>
    </xf>
    <xf numFmtId="0" fontId="10" fillId="0" borderId="13" xfId="70" applyFont="1" applyFill="1" applyBorder="1" applyAlignment="1">
      <alignment wrapText="1"/>
      <protection/>
    </xf>
    <xf numFmtId="0" fontId="10" fillId="0" borderId="13" xfId="70" applyFont="1" applyFill="1" applyBorder="1" applyAlignment="1">
      <alignment horizontal="center" wrapText="1"/>
      <protection/>
    </xf>
    <xf numFmtId="0" fontId="0" fillId="0" borderId="13" xfId="0" applyFill="1" applyBorder="1" applyAlignment="1">
      <alignment/>
    </xf>
    <xf numFmtId="0" fontId="10" fillId="0" borderId="15" xfId="70" applyFont="1" applyFill="1" applyBorder="1" applyAlignment="1">
      <alignment horizontal="center" vertical="top" wrapText="1"/>
      <protection/>
    </xf>
    <xf numFmtId="0" fontId="10" fillId="0" borderId="16" xfId="70" applyFont="1" applyFill="1" applyBorder="1" applyAlignment="1">
      <alignment horizontal="center" vertical="top" wrapText="1"/>
      <protection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/>
    </xf>
    <xf numFmtId="0" fontId="10" fillId="0" borderId="15" xfId="70" applyFont="1" applyFill="1" applyBorder="1" applyAlignment="1">
      <alignment horizontal="center" vertical="center" wrapText="1"/>
      <protection/>
    </xf>
    <xf numFmtId="0" fontId="10" fillId="0" borderId="17" xfId="70" applyFont="1" applyFill="1" applyBorder="1" applyAlignment="1">
      <alignment horizontal="center" vertical="center" wrapText="1"/>
      <protection/>
    </xf>
    <xf numFmtId="0" fontId="10" fillId="0" borderId="13" xfId="70" applyFont="1" applyFill="1" applyBorder="1" applyAlignment="1">
      <alignment horizontal="center" vertical="top" wrapText="1"/>
      <protection/>
    </xf>
    <xf numFmtId="0" fontId="10" fillId="0" borderId="17" xfId="70" applyFont="1" applyFill="1" applyBorder="1" applyAlignment="1">
      <alignment horizontal="center" vertical="top" wrapText="1"/>
      <protection/>
    </xf>
    <xf numFmtId="0" fontId="10" fillId="0" borderId="13" xfId="71" applyFont="1" applyBorder="1" applyAlignment="1">
      <alignment horizontal="center" vertical="top" wrapText="1"/>
      <protection/>
    </xf>
    <xf numFmtId="0" fontId="10" fillId="34" borderId="13" xfId="70" applyFont="1" applyFill="1" applyBorder="1" applyAlignment="1">
      <alignment horizontal="center" vertical="top" wrapText="1"/>
      <protection/>
    </xf>
    <xf numFmtId="0" fontId="10" fillId="0" borderId="13" xfId="70" applyFont="1" applyFill="1" applyBorder="1" applyAlignment="1">
      <alignment horizontal="center" vertical="center" wrapText="1"/>
      <protection/>
    </xf>
    <xf numFmtId="0" fontId="10" fillId="0" borderId="13" xfId="71" applyFont="1" applyFill="1" applyBorder="1" applyAlignment="1">
      <alignment horizontal="center" vertical="center" wrapText="1"/>
      <protection/>
    </xf>
    <xf numFmtId="0" fontId="10" fillId="0" borderId="17" xfId="70" applyFont="1" applyFill="1" applyBorder="1" applyAlignment="1">
      <alignment/>
      <protection/>
    </xf>
  </cellXfs>
  <cellStyles count="7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ПРИЛ. 2003_ЧТЭ" xfId="16"/>
    <cellStyle name="’ћѓћ‚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Comma [0]_Mod1" xfId="41"/>
    <cellStyle name="Comma_Mod1" xfId="42"/>
    <cellStyle name="Currency [0]_Mod1" xfId="43"/>
    <cellStyle name="Currency_Mod1" xfId="44"/>
    <cellStyle name="Đ_x0010_" xfId="45"/>
    <cellStyle name="Heading 1" xfId="46"/>
    <cellStyle name="Normal_ITU_DealerPr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Защитный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Обычный_Лист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  <cellStyle name="Џђћ–…ќ’ќ›‰" xfId="83"/>
    <cellStyle name="ܘ_x0008_" xfId="84"/>
    <cellStyle name="ܛ_x0008_" xfId="85"/>
    <cellStyle name="㐀കܒ_x0008_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pane xSplit="2" ySplit="4" topLeftCell="C5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62" sqref="E62"/>
    </sheetView>
  </sheetViews>
  <sheetFormatPr defaultColWidth="9.00390625" defaultRowHeight="12.75"/>
  <cols>
    <col min="1" max="1" width="3.00390625" style="2" customWidth="1"/>
    <col min="2" max="2" width="23.00390625" style="0" customWidth="1"/>
    <col min="3" max="3" width="4.375" style="0" customWidth="1"/>
    <col min="4" max="4" width="8.125" style="0" customWidth="1"/>
    <col min="5" max="5" width="5.125" style="0" customWidth="1"/>
    <col min="6" max="6" width="5.00390625" style="0" customWidth="1"/>
    <col min="7" max="7" width="5.375" style="0" customWidth="1"/>
    <col min="8" max="8" width="8.00390625" style="0" customWidth="1"/>
    <col min="9" max="9" width="7.75390625" style="0" customWidth="1"/>
    <col min="10" max="10" width="5.25390625" style="0" customWidth="1"/>
    <col min="11" max="11" width="9.375" style="0" customWidth="1"/>
    <col min="12" max="12" width="7.375" style="1" customWidth="1"/>
    <col min="13" max="13" width="6.625" style="0" customWidth="1"/>
    <col min="14" max="14" width="8.875" style="0" customWidth="1"/>
    <col min="15" max="15" width="3.00390625" style="0" hidden="1" customWidth="1"/>
    <col min="16" max="17" width="2.875" style="0" hidden="1" customWidth="1"/>
    <col min="18" max="18" width="2.75390625" style="0" hidden="1" customWidth="1"/>
    <col min="19" max="19" width="3.00390625" style="0" hidden="1" customWidth="1"/>
    <col min="20" max="20" width="3.25390625" style="0" hidden="1" customWidth="1"/>
    <col min="21" max="21" width="4.375" style="0" hidden="1" customWidth="1"/>
    <col min="22" max="22" width="11.00390625" style="0" customWidth="1"/>
    <col min="27" max="27" width="13.375" style="0" customWidth="1"/>
  </cols>
  <sheetData>
    <row r="1" spans="1:25" ht="12.75">
      <c r="A1" s="42" t="s">
        <v>136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ht="12.75">
      <c r="G2" s="3"/>
    </row>
    <row r="3" spans="1:27" ht="33" customHeight="1">
      <c r="A3" s="46" t="s">
        <v>4</v>
      </c>
      <c r="B3" s="46" t="s">
        <v>78</v>
      </c>
      <c r="C3" s="53" t="s">
        <v>60</v>
      </c>
      <c r="D3" s="53" t="s">
        <v>61</v>
      </c>
      <c r="E3" s="48" t="s">
        <v>1</v>
      </c>
      <c r="F3" s="48" t="s">
        <v>2</v>
      </c>
      <c r="G3" s="50" t="s">
        <v>0</v>
      </c>
      <c r="H3" s="48" t="s">
        <v>62</v>
      </c>
      <c r="I3" s="48" t="s">
        <v>63</v>
      </c>
      <c r="J3" s="48" t="s">
        <v>3</v>
      </c>
      <c r="K3" s="51" t="s">
        <v>79</v>
      </c>
      <c r="L3" s="48" t="s">
        <v>77</v>
      </c>
      <c r="M3" s="48" t="s">
        <v>65</v>
      </c>
      <c r="N3" s="48" t="s">
        <v>66</v>
      </c>
      <c r="O3" s="48" t="s">
        <v>67</v>
      </c>
      <c r="P3" s="48" t="s">
        <v>68</v>
      </c>
      <c r="Q3" s="48" t="s">
        <v>69</v>
      </c>
      <c r="R3" s="48" t="s">
        <v>70</v>
      </c>
      <c r="S3" s="48"/>
      <c r="T3" s="48" t="s">
        <v>71</v>
      </c>
      <c r="U3" s="52" t="s">
        <v>72</v>
      </c>
      <c r="V3" s="40" t="s">
        <v>64</v>
      </c>
      <c r="W3" s="44" t="s">
        <v>83</v>
      </c>
      <c r="X3" s="44" t="s">
        <v>90</v>
      </c>
      <c r="Y3" s="44" t="s">
        <v>93</v>
      </c>
      <c r="Z3" s="40" t="s">
        <v>94</v>
      </c>
      <c r="AA3" s="44" t="s">
        <v>97</v>
      </c>
    </row>
    <row r="4" spans="1:27" ht="54.75" customHeight="1">
      <c r="A4" s="47"/>
      <c r="B4" s="47"/>
      <c r="C4" s="53"/>
      <c r="D4" s="53"/>
      <c r="E4" s="48"/>
      <c r="F4" s="48"/>
      <c r="G4" s="50"/>
      <c r="H4" s="48"/>
      <c r="I4" s="48"/>
      <c r="J4" s="48"/>
      <c r="K4" s="51"/>
      <c r="L4" s="48"/>
      <c r="M4" s="48"/>
      <c r="N4" s="48"/>
      <c r="O4" s="48"/>
      <c r="P4" s="48"/>
      <c r="Q4" s="48"/>
      <c r="R4" s="48"/>
      <c r="S4" s="48"/>
      <c r="T4" s="48"/>
      <c r="U4" s="52"/>
      <c r="V4" s="49"/>
      <c r="W4" s="44"/>
      <c r="X4" s="45"/>
      <c r="Y4" s="45"/>
      <c r="Z4" s="41"/>
      <c r="AA4" s="44"/>
    </row>
    <row r="5" spans="1:27" ht="24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5">
        <v>12</v>
      </c>
      <c r="M5" s="4">
        <v>13</v>
      </c>
      <c r="N5" s="4">
        <v>14</v>
      </c>
      <c r="O5" s="4">
        <v>32</v>
      </c>
      <c r="P5" s="4">
        <v>33</v>
      </c>
      <c r="Q5" s="4">
        <v>34</v>
      </c>
      <c r="R5" s="4">
        <v>35</v>
      </c>
      <c r="S5" s="4">
        <v>36</v>
      </c>
      <c r="T5" s="4">
        <v>44</v>
      </c>
      <c r="U5" s="4">
        <v>52</v>
      </c>
      <c r="V5" s="32">
        <v>15</v>
      </c>
      <c r="W5" s="36">
        <v>16</v>
      </c>
      <c r="X5" s="36">
        <v>17</v>
      </c>
      <c r="Y5" s="36">
        <v>18</v>
      </c>
      <c r="Z5" s="38">
        <v>19</v>
      </c>
      <c r="AA5" s="6"/>
    </row>
    <row r="6" spans="1:27" ht="26.25" customHeight="1">
      <c r="A6" s="13">
        <v>1</v>
      </c>
      <c r="B6" s="17" t="s">
        <v>5</v>
      </c>
      <c r="C6" s="9" t="s">
        <v>73</v>
      </c>
      <c r="D6" s="10" t="s">
        <v>74</v>
      </c>
      <c r="E6" s="11">
        <v>1962</v>
      </c>
      <c r="F6" s="12">
        <v>2</v>
      </c>
      <c r="G6" s="20">
        <v>2</v>
      </c>
      <c r="H6" s="8"/>
      <c r="I6" s="21">
        <v>425.88</v>
      </c>
      <c r="J6" s="11">
        <v>16</v>
      </c>
      <c r="K6" s="11">
        <v>631.2</v>
      </c>
      <c r="L6" s="11"/>
      <c r="M6" s="11" t="s">
        <v>75</v>
      </c>
      <c r="N6" s="11" t="s">
        <v>56</v>
      </c>
      <c r="O6" s="11"/>
      <c r="P6" s="11"/>
      <c r="Q6" s="11"/>
      <c r="R6" s="11"/>
      <c r="S6" s="11"/>
      <c r="T6" s="12"/>
      <c r="U6" s="12"/>
      <c r="V6" s="11" t="s">
        <v>55</v>
      </c>
      <c r="W6" s="34" t="s">
        <v>80</v>
      </c>
      <c r="X6" s="35" t="s">
        <v>84</v>
      </c>
      <c r="Y6" s="35" t="s">
        <v>91</v>
      </c>
      <c r="Z6" s="37" t="s">
        <v>95</v>
      </c>
      <c r="AA6" s="6"/>
    </row>
    <row r="7" spans="1:27" ht="26.25" customHeight="1">
      <c r="A7" s="13">
        <f>A6+1</f>
        <v>2</v>
      </c>
      <c r="B7" s="15" t="s">
        <v>9</v>
      </c>
      <c r="C7" s="9" t="s">
        <v>73</v>
      </c>
      <c r="D7" s="10" t="s">
        <v>74</v>
      </c>
      <c r="E7" s="11">
        <v>1962</v>
      </c>
      <c r="F7" s="12">
        <v>2</v>
      </c>
      <c r="G7" s="22">
        <v>2</v>
      </c>
      <c r="H7" s="8"/>
      <c r="I7" s="21">
        <v>419.68</v>
      </c>
      <c r="J7" s="11">
        <v>15</v>
      </c>
      <c r="K7" s="11">
        <v>587.1</v>
      </c>
      <c r="L7" s="11">
        <v>35.9</v>
      </c>
      <c r="M7" s="11" t="s">
        <v>75</v>
      </c>
      <c r="N7" s="11" t="s">
        <v>56</v>
      </c>
      <c r="O7" s="11"/>
      <c r="P7" s="11"/>
      <c r="Q7" s="11"/>
      <c r="R7" s="11"/>
      <c r="S7" s="11"/>
      <c r="T7" s="12"/>
      <c r="U7" s="12"/>
      <c r="V7" s="11" t="s">
        <v>55</v>
      </c>
      <c r="W7" s="34" t="s">
        <v>80</v>
      </c>
      <c r="X7" s="35" t="s">
        <v>84</v>
      </c>
      <c r="Y7" s="35" t="s">
        <v>91</v>
      </c>
      <c r="Z7" s="37" t="s">
        <v>95</v>
      </c>
      <c r="AA7" s="8" t="s">
        <v>119</v>
      </c>
    </row>
    <row r="8" spans="1:27" ht="26.25" customHeight="1">
      <c r="A8" s="13">
        <f aca="true" t="shared" si="0" ref="A8:A45">A7+1</f>
        <v>3</v>
      </c>
      <c r="B8" s="15" t="s">
        <v>10</v>
      </c>
      <c r="C8" s="9" t="s">
        <v>73</v>
      </c>
      <c r="D8" s="10" t="s">
        <v>74</v>
      </c>
      <c r="E8" s="11">
        <v>1963</v>
      </c>
      <c r="F8" s="12">
        <v>2</v>
      </c>
      <c r="G8" s="22">
        <v>2</v>
      </c>
      <c r="H8" s="8"/>
      <c r="I8" s="21">
        <v>418.46</v>
      </c>
      <c r="J8" s="11">
        <v>15</v>
      </c>
      <c r="K8" s="11">
        <v>574.45</v>
      </c>
      <c r="L8" s="11">
        <v>30.8</v>
      </c>
      <c r="M8" s="11" t="s">
        <v>75</v>
      </c>
      <c r="N8" s="11" t="s">
        <v>56</v>
      </c>
      <c r="O8" s="11"/>
      <c r="P8" s="11"/>
      <c r="Q8" s="11"/>
      <c r="R8" s="11"/>
      <c r="S8" s="11"/>
      <c r="T8" s="12"/>
      <c r="U8" s="12"/>
      <c r="V8" s="11" t="s">
        <v>55</v>
      </c>
      <c r="W8" s="34" t="s">
        <v>80</v>
      </c>
      <c r="X8" s="35" t="s">
        <v>84</v>
      </c>
      <c r="Y8" s="35" t="s">
        <v>91</v>
      </c>
      <c r="Z8" s="37" t="s">
        <v>95</v>
      </c>
      <c r="AA8" s="8" t="s">
        <v>121</v>
      </c>
    </row>
    <row r="9" spans="1:27" ht="26.25" customHeight="1">
      <c r="A9" s="13">
        <f t="shared" si="0"/>
        <v>4</v>
      </c>
      <c r="B9" s="15" t="s">
        <v>14</v>
      </c>
      <c r="C9" s="9" t="s">
        <v>73</v>
      </c>
      <c r="D9" s="10" t="s">
        <v>74</v>
      </c>
      <c r="E9" s="11">
        <v>1962</v>
      </c>
      <c r="F9" s="12">
        <v>2</v>
      </c>
      <c r="G9" s="22">
        <v>2</v>
      </c>
      <c r="H9" s="23" t="s">
        <v>58</v>
      </c>
      <c r="I9" s="21">
        <v>439.42</v>
      </c>
      <c r="J9" s="11">
        <v>12</v>
      </c>
      <c r="K9" s="11">
        <v>466.7</v>
      </c>
      <c r="L9" s="11">
        <f>117.5+39.5</f>
        <v>157</v>
      </c>
      <c r="M9" s="11" t="s">
        <v>75</v>
      </c>
      <c r="N9" s="11" t="s">
        <v>56</v>
      </c>
      <c r="O9" s="11"/>
      <c r="P9" s="11"/>
      <c r="Q9" s="11"/>
      <c r="R9" s="11"/>
      <c r="S9" s="11"/>
      <c r="T9" s="12"/>
      <c r="U9" s="12"/>
      <c r="V9" s="11" t="s">
        <v>55</v>
      </c>
      <c r="W9" s="34" t="s">
        <v>81</v>
      </c>
      <c r="X9" s="35" t="s">
        <v>84</v>
      </c>
      <c r="Y9" s="35" t="s">
        <v>91</v>
      </c>
      <c r="Z9" s="37" t="s">
        <v>95</v>
      </c>
      <c r="AA9" s="6"/>
    </row>
    <row r="10" spans="1:27" ht="26.25" customHeight="1">
      <c r="A10" s="13">
        <f t="shared" si="0"/>
        <v>5</v>
      </c>
      <c r="B10" s="15" t="s">
        <v>15</v>
      </c>
      <c r="C10" s="9" t="s">
        <v>73</v>
      </c>
      <c r="D10" s="10" t="s">
        <v>74</v>
      </c>
      <c r="E10" s="11">
        <v>1972</v>
      </c>
      <c r="F10" s="12">
        <v>2</v>
      </c>
      <c r="G10" s="22">
        <v>2</v>
      </c>
      <c r="H10" s="8"/>
      <c r="I10" s="21">
        <v>435.33</v>
      </c>
      <c r="J10" s="11">
        <v>16</v>
      </c>
      <c r="K10" s="11">
        <v>613.1</v>
      </c>
      <c r="L10" s="11"/>
      <c r="M10" s="11" t="s">
        <v>75</v>
      </c>
      <c r="N10" s="11" t="s">
        <v>56</v>
      </c>
      <c r="O10" s="11"/>
      <c r="P10" s="11"/>
      <c r="Q10" s="11"/>
      <c r="R10" s="11"/>
      <c r="S10" s="11"/>
      <c r="T10" s="12"/>
      <c r="U10" s="12"/>
      <c r="V10" s="11" t="s">
        <v>55</v>
      </c>
      <c r="W10" s="34" t="s">
        <v>80</v>
      </c>
      <c r="X10" s="35" t="s">
        <v>84</v>
      </c>
      <c r="Y10" s="35" t="s">
        <v>92</v>
      </c>
      <c r="Z10" s="37" t="s">
        <v>95</v>
      </c>
      <c r="AA10" s="8" t="s">
        <v>126</v>
      </c>
    </row>
    <row r="11" spans="1:27" s="1" customFormat="1" ht="26.25" customHeight="1">
      <c r="A11" s="13">
        <f t="shared" si="0"/>
        <v>6</v>
      </c>
      <c r="B11" s="15" t="s">
        <v>19</v>
      </c>
      <c r="C11" s="9" t="s">
        <v>73</v>
      </c>
      <c r="D11" s="10" t="s">
        <v>74</v>
      </c>
      <c r="E11" s="11">
        <v>1962</v>
      </c>
      <c r="F11" s="12">
        <v>3</v>
      </c>
      <c r="G11" s="24">
        <v>2</v>
      </c>
      <c r="H11" s="25">
        <v>512.5</v>
      </c>
      <c r="I11" s="21">
        <v>512.5</v>
      </c>
      <c r="J11" s="11">
        <v>34</v>
      </c>
      <c r="K11" s="11">
        <v>625.9</v>
      </c>
      <c r="L11" s="11">
        <f>107.3+136.5</f>
        <v>243.8</v>
      </c>
      <c r="M11" s="11" t="s">
        <v>75</v>
      </c>
      <c r="N11" s="11" t="s">
        <v>56</v>
      </c>
      <c r="O11" s="11"/>
      <c r="P11" s="11"/>
      <c r="Q11" s="11"/>
      <c r="R11" s="11"/>
      <c r="S11" s="11"/>
      <c r="T11" s="12"/>
      <c r="U11" s="12"/>
      <c r="V11" s="11" t="s">
        <v>55</v>
      </c>
      <c r="W11" s="34" t="s">
        <v>81</v>
      </c>
      <c r="X11" s="35" t="s">
        <v>85</v>
      </c>
      <c r="Y11" s="35" t="s">
        <v>88</v>
      </c>
      <c r="Z11" s="37" t="s">
        <v>95</v>
      </c>
      <c r="AA11" s="8" t="s">
        <v>116</v>
      </c>
    </row>
    <row r="12" spans="1:27" s="1" customFormat="1" ht="26.25" customHeight="1">
      <c r="A12" s="13">
        <f t="shared" si="0"/>
        <v>7</v>
      </c>
      <c r="B12" s="15" t="s">
        <v>20</v>
      </c>
      <c r="C12" s="9" t="s">
        <v>73</v>
      </c>
      <c r="D12" s="10" t="s">
        <v>74</v>
      </c>
      <c r="E12" s="11">
        <v>1962</v>
      </c>
      <c r="F12" s="12">
        <v>3</v>
      </c>
      <c r="G12" s="24">
        <v>2</v>
      </c>
      <c r="H12" s="25">
        <v>521.25</v>
      </c>
      <c r="I12" s="21">
        <v>521.25</v>
      </c>
      <c r="J12" s="11">
        <v>28</v>
      </c>
      <c r="K12" s="11">
        <v>553.5</v>
      </c>
      <c r="L12" s="11">
        <v>305.3</v>
      </c>
      <c r="M12" s="11" t="s">
        <v>75</v>
      </c>
      <c r="N12" s="11" t="s">
        <v>56</v>
      </c>
      <c r="O12" s="11"/>
      <c r="P12" s="11"/>
      <c r="Q12" s="11"/>
      <c r="R12" s="11"/>
      <c r="S12" s="11"/>
      <c r="T12" s="12"/>
      <c r="U12" s="12"/>
      <c r="V12" s="11" t="s">
        <v>55</v>
      </c>
      <c r="W12" s="34" t="s">
        <v>81</v>
      </c>
      <c r="X12" s="35" t="s">
        <v>85</v>
      </c>
      <c r="Y12" s="35" t="s">
        <v>88</v>
      </c>
      <c r="Z12" s="37" t="s">
        <v>95</v>
      </c>
      <c r="AA12" s="8" t="s">
        <v>118</v>
      </c>
    </row>
    <row r="13" spans="1:27" s="1" customFormat="1" ht="26.25" customHeight="1">
      <c r="A13" s="13">
        <f t="shared" si="0"/>
        <v>8</v>
      </c>
      <c r="B13" s="15" t="s">
        <v>21</v>
      </c>
      <c r="C13" s="9" t="s">
        <v>73</v>
      </c>
      <c r="D13" s="10" t="s">
        <v>74</v>
      </c>
      <c r="E13" s="11">
        <v>1968</v>
      </c>
      <c r="F13" s="12">
        <v>4</v>
      </c>
      <c r="G13" s="24">
        <v>4</v>
      </c>
      <c r="H13" s="7"/>
      <c r="I13" s="21">
        <v>869.06</v>
      </c>
      <c r="J13" s="11">
        <v>55</v>
      </c>
      <c r="K13" s="11">
        <v>2437.7</v>
      </c>
      <c r="L13" s="11">
        <v>60.7</v>
      </c>
      <c r="M13" s="11" t="s">
        <v>75</v>
      </c>
      <c r="N13" s="11" t="s">
        <v>56</v>
      </c>
      <c r="O13" s="11"/>
      <c r="P13" s="11"/>
      <c r="Q13" s="11"/>
      <c r="R13" s="11"/>
      <c r="S13" s="11"/>
      <c r="T13" s="12"/>
      <c r="U13" s="12"/>
      <c r="V13" s="11" t="s">
        <v>55</v>
      </c>
      <c r="W13" s="34" t="s">
        <v>81</v>
      </c>
      <c r="X13" s="35" t="s">
        <v>86</v>
      </c>
      <c r="Y13" s="35" t="s">
        <v>91</v>
      </c>
      <c r="Z13" s="37" t="s">
        <v>95</v>
      </c>
      <c r="AA13" s="39"/>
    </row>
    <row r="14" spans="1:27" s="1" customFormat="1" ht="26.25" customHeight="1">
      <c r="A14" s="13">
        <f t="shared" si="0"/>
        <v>9</v>
      </c>
      <c r="B14" s="15" t="s">
        <v>22</v>
      </c>
      <c r="C14" s="9" t="s">
        <v>73</v>
      </c>
      <c r="D14" s="10" t="s">
        <v>74</v>
      </c>
      <c r="E14" s="11">
        <v>1968</v>
      </c>
      <c r="F14" s="12">
        <v>4</v>
      </c>
      <c r="G14" s="24">
        <v>4</v>
      </c>
      <c r="H14" s="7"/>
      <c r="I14" s="21">
        <v>884.74</v>
      </c>
      <c r="J14" s="11">
        <v>52</v>
      </c>
      <c r="K14" s="11">
        <v>2361.2</v>
      </c>
      <c r="L14" s="11">
        <f>40.9+83.4</f>
        <v>124.30000000000001</v>
      </c>
      <c r="M14" s="11" t="s">
        <v>75</v>
      </c>
      <c r="N14" s="11" t="s">
        <v>56</v>
      </c>
      <c r="O14" s="11"/>
      <c r="P14" s="11"/>
      <c r="Q14" s="11"/>
      <c r="R14" s="11"/>
      <c r="S14" s="11"/>
      <c r="T14" s="12"/>
      <c r="U14" s="12"/>
      <c r="V14" s="11" t="s">
        <v>55</v>
      </c>
      <c r="W14" s="33" t="s">
        <v>81</v>
      </c>
      <c r="X14" s="35" t="s">
        <v>87</v>
      </c>
      <c r="Y14" s="35" t="s">
        <v>91</v>
      </c>
      <c r="Z14" s="37" t="s">
        <v>95</v>
      </c>
      <c r="AA14" s="8" t="s">
        <v>108</v>
      </c>
    </row>
    <row r="15" spans="1:27" s="1" customFormat="1" ht="26.25" customHeight="1">
      <c r="A15" s="13">
        <f t="shared" si="0"/>
        <v>10</v>
      </c>
      <c r="B15" s="15" t="s">
        <v>23</v>
      </c>
      <c r="C15" s="9" t="s">
        <v>73</v>
      </c>
      <c r="D15" s="10" t="s">
        <v>74</v>
      </c>
      <c r="E15" s="11">
        <v>1976</v>
      </c>
      <c r="F15" s="12">
        <v>5</v>
      </c>
      <c r="G15" s="24">
        <v>4</v>
      </c>
      <c r="H15" s="25">
        <v>917.19</v>
      </c>
      <c r="I15" s="24"/>
      <c r="J15" s="11">
        <v>70</v>
      </c>
      <c r="K15" s="11">
        <v>3231.1</v>
      </c>
      <c r="L15" s="11">
        <v>61.2</v>
      </c>
      <c r="M15" s="11" t="s">
        <v>75</v>
      </c>
      <c r="N15" s="11" t="s">
        <v>56</v>
      </c>
      <c r="O15" s="11"/>
      <c r="P15" s="11"/>
      <c r="Q15" s="11"/>
      <c r="R15" s="11"/>
      <c r="S15" s="11"/>
      <c r="T15" s="12"/>
      <c r="U15" s="12"/>
      <c r="V15" s="11" t="s">
        <v>57</v>
      </c>
      <c r="W15" s="34" t="s">
        <v>82</v>
      </c>
      <c r="X15" s="35" t="s">
        <v>85</v>
      </c>
      <c r="Y15" s="35" t="s">
        <v>88</v>
      </c>
      <c r="Z15" s="37" t="s">
        <v>95</v>
      </c>
      <c r="AA15" s="8" t="s">
        <v>105</v>
      </c>
    </row>
    <row r="16" spans="1:27" ht="26.25" customHeight="1">
      <c r="A16" s="13">
        <f t="shared" si="0"/>
        <v>11</v>
      </c>
      <c r="B16" s="15" t="s">
        <v>24</v>
      </c>
      <c r="C16" s="9" t="s">
        <v>73</v>
      </c>
      <c r="D16" s="10" t="s">
        <v>74</v>
      </c>
      <c r="E16" s="11">
        <v>1977</v>
      </c>
      <c r="F16" s="12">
        <v>5</v>
      </c>
      <c r="G16" s="22">
        <v>6</v>
      </c>
      <c r="H16" s="26">
        <v>1232.74</v>
      </c>
      <c r="I16" s="22"/>
      <c r="J16" s="11">
        <v>100</v>
      </c>
      <c r="K16" s="11">
        <v>4517.83</v>
      </c>
      <c r="L16" s="11"/>
      <c r="M16" s="11" t="s">
        <v>75</v>
      </c>
      <c r="N16" s="11" t="s">
        <v>56</v>
      </c>
      <c r="O16" s="11"/>
      <c r="P16" s="11"/>
      <c r="Q16" s="11"/>
      <c r="R16" s="11"/>
      <c r="S16" s="11"/>
      <c r="T16" s="12"/>
      <c r="U16" s="12"/>
      <c r="V16" s="11" t="s">
        <v>57</v>
      </c>
      <c r="W16" s="34" t="s">
        <v>82</v>
      </c>
      <c r="X16" s="35" t="s">
        <v>88</v>
      </c>
      <c r="Y16" s="35" t="s">
        <v>88</v>
      </c>
      <c r="Z16" s="37" t="s">
        <v>95</v>
      </c>
      <c r="AA16" s="8" t="s">
        <v>115</v>
      </c>
    </row>
    <row r="17" spans="1:27" ht="26.25" customHeight="1">
      <c r="A17" s="13">
        <f t="shared" si="0"/>
        <v>12</v>
      </c>
      <c r="B17" s="15" t="s">
        <v>25</v>
      </c>
      <c r="C17" s="9" t="s">
        <v>73</v>
      </c>
      <c r="D17" s="10" t="s">
        <v>74</v>
      </c>
      <c r="E17" s="11">
        <v>1975</v>
      </c>
      <c r="F17" s="12">
        <v>5</v>
      </c>
      <c r="G17" s="22">
        <v>4</v>
      </c>
      <c r="H17" s="26">
        <v>918.21</v>
      </c>
      <c r="I17" s="22"/>
      <c r="J17" s="11">
        <v>70</v>
      </c>
      <c r="K17" s="11">
        <v>3294.58</v>
      </c>
      <c r="L17" s="11"/>
      <c r="M17" s="11" t="s">
        <v>75</v>
      </c>
      <c r="N17" s="11" t="s">
        <v>56</v>
      </c>
      <c r="O17" s="11"/>
      <c r="P17" s="11"/>
      <c r="Q17" s="11"/>
      <c r="R17" s="11"/>
      <c r="S17" s="11"/>
      <c r="T17" s="12"/>
      <c r="U17" s="12"/>
      <c r="V17" s="11" t="s">
        <v>57</v>
      </c>
      <c r="W17" s="34" t="s">
        <v>82</v>
      </c>
      <c r="X17" s="35" t="s">
        <v>85</v>
      </c>
      <c r="Y17" s="35" t="s">
        <v>88</v>
      </c>
      <c r="Z17" s="37" t="s">
        <v>95</v>
      </c>
      <c r="AA17" s="8" t="s">
        <v>131</v>
      </c>
    </row>
    <row r="18" spans="1:27" ht="26.25" customHeight="1">
      <c r="A18" s="13">
        <f t="shared" si="0"/>
        <v>13</v>
      </c>
      <c r="B18" s="15" t="s">
        <v>26</v>
      </c>
      <c r="C18" s="9" t="s">
        <v>73</v>
      </c>
      <c r="D18" s="10" t="s">
        <v>74</v>
      </c>
      <c r="E18" s="11">
        <v>1975</v>
      </c>
      <c r="F18" s="12">
        <v>5</v>
      </c>
      <c r="G18" s="22">
        <v>4</v>
      </c>
      <c r="H18" s="26">
        <v>900.9</v>
      </c>
      <c r="I18" s="22"/>
      <c r="J18" s="11">
        <v>70</v>
      </c>
      <c r="K18" s="11">
        <v>3319.96</v>
      </c>
      <c r="L18" s="11"/>
      <c r="M18" s="11" t="s">
        <v>75</v>
      </c>
      <c r="N18" s="11" t="s">
        <v>56</v>
      </c>
      <c r="O18" s="11"/>
      <c r="P18" s="11"/>
      <c r="Q18" s="11"/>
      <c r="R18" s="11"/>
      <c r="S18" s="11"/>
      <c r="T18" s="12"/>
      <c r="U18" s="12"/>
      <c r="V18" s="11" t="s">
        <v>57</v>
      </c>
      <c r="W18" s="34" t="s">
        <v>82</v>
      </c>
      <c r="X18" s="35" t="s">
        <v>88</v>
      </c>
      <c r="Y18" s="35" t="s">
        <v>88</v>
      </c>
      <c r="Z18" s="37" t="s">
        <v>95</v>
      </c>
      <c r="AA18" s="8" t="s">
        <v>117</v>
      </c>
    </row>
    <row r="19" spans="1:27" ht="26.25" customHeight="1">
      <c r="A19" s="13">
        <f t="shared" si="0"/>
        <v>14</v>
      </c>
      <c r="B19" s="15" t="s">
        <v>27</v>
      </c>
      <c r="C19" s="9" t="s">
        <v>73</v>
      </c>
      <c r="D19" s="10" t="s">
        <v>74</v>
      </c>
      <c r="E19" s="11">
        <v>1974</v>
      </c>
      <c r="F19" s="12">
        <v>5</v>
      </c>
      <c r="G19" s="22">
        <v>4</v>
      </c>
      <c r="H19" s="26">
        <v>918.21</v>
      </c>
      <c r="I19" s="22"/>
      <c r="J19" s="11">
        <v>70</v>
      </c>
      <c r="K19" s="11">
        <v>3344.1</v>
      </c>
      <c r="L19" s="11"/>
      <c r="M19" s="11" t="s">
        <v>75</v>
      </c>
      <c r="N19" s="11" t="s">
        <v>56</v>
      </c>
      <c r="O19" s="11"/>
      <c r="P19" s="11"/>
      <c r="Q19" s="11"/>
      <c r="R19" s="11"/>
      <c r="S19" s="11"/>
      <c r="T19" s="12"/>
      <c r="U19" s="12"/>
      <c r="V19" s="11" t="s">
        <v>57</v>
      </c>
      <c r="W19" s="34" t="s">
        <v>82</v>
      </c>
      <c r="X19" s="35" t="s">
        <v>88</v>
      </c>
      <c r="Y19" s="35" t="s">
        <v>88</v>
      </c>
      <c r="Z19" s="37" t="s">
        <v>95</v>
      </c>
      <c r="AA19" s="8" t="s">
        <v>120</v>
      </c>
    </row>
    <row r="20" spans="1:27" ht="26.25" customHeight="1">
      <c r="A20" s="13">
        <f t="shared" si="0"/>
        <v>15</v>
      </c>
      <c r="B20" s="15" t="s">
        <v>28</v>
      </c>
      <c r="C20" s="9" t="s">
        <v>73</v>
      </c>
      <c r="D20" s="10" t="s">
        <v>74</v>
      </c>
      <c r="E20" s="11">
        <v>1974</v>
      </c>
      <c r="F20" s="12">
        <v>5</v>
      </c>
      <c r="G20" s="22">
        <v>4</v>
      </c>
      <c r="H20" s="26">
        <v>919.48</v>
      </c>
      <c r="I20" s="22"/>
      <c r="J20" s="11">
        <v>68</v>
      </c>
      <c r="K20" s="11">
        <v>3232.5</v>
      </c>
      <c r="L20" s="11">
        <v>112.7</v>
      </c>
      <c r="M20" s="11" t="s">
        <v>75</v>
      </c>
      <c r="N20" s="11" t="s">
        <v>56</v>
      </c>
      <c r="O20" s="11"/>
      <c r="P20" s="11"/>
      <c r="Q20" s="11"/>
      <c r="R20" s="11"/>
      <c r="S20" s="11"/>
      <c r="T20" s="12"/>
      <c r="U20" s="12"/>
      <c r="V20" s="11" t="s">
        <v>57</v>
      </c>
      <c r="W20" s="34" t="s">
        <v>82</v>
      </c>
      <c r="X20" s="35" t="s">
        <v>85</v>
      </c>
      <c r="Y20" s="35" t="s">
        <v>88</v>
      </c>
      <c r="Z20" s="37" t="s">
        <v>95</v>
      </c>
      <c r="AA20" s="8" t="s">
        <v>132</v>
      </c>
    </row>
    <row r="21" spans="1:27" ht="26.25" customHeight="1">
      <c r="A21" s="13">
        <f t="shared" si="0"/>
        <v>16</v>
      </c>
      <c r="B21" s="15" t="s">
        <v>29</v>
      </c>
      <c r="C21" s="9" t="s">
        <v>73</v>
      </c>
      <c r="D21" s="10" t="s">
        <v>74</v>
      </c>
      <c r="E21" s="11">
        <v>1967</v>
      </c>
      <c r="F21" s="12">
        <v>5</v>
      </c>
      <c r="G21" s="22">
        <v>4</v>
      </c>
      <c r="H21" s="26">
        <v>850.64</v>
      </c>
      <c r="I21" s="22"/>
      <c r="J21" s="11">
        <v>64</v>
      </c>
      <c r="K21" s="11">
        <v>2534.25</v>
      </c>
      <c r="L21" s="11">
        <f>280.9+30+391.6</f>
        <v>702.5</v>
      </c>
      <c r="M21" s="11" t="s">
        <v>75</v>
      </c>
      <c r="N21" s="11" t="s">
        <v>56</v>
      </c>
      <c r="O21" s="11"/>
      <c r="P21" s="11"/>
      <c r="Q21" s="11"/>
      <c r="R21" s="11"/>
      <c r="S21" s="11"/>
      <c r="T21" s="12"/>
      <c r="U21" s="12"/>
      <c r="V21" s="11" t="s">
        <v>57</v>
      </c>
      <c r="W21" s="34" t="s">
        <v>82</v>
      </c>
      <c r="X21" s="35" t="s">
        <v>85</v>
      </c>
      <c r="Y21" s="35" t="s">
        <v>88</v>
      </c>
      <c r="Z21" s="37" t="s">
        <v>95</v>
      </c>
      <c r="AA21" s="6"/>
    </row>
    <row r="22" spans="1:27" ht="26.25" customHeight="1">
      <c r="A22" s="13">
        <f t="shared" si="0"/>
        <v>17</v>
      </c>
      <c r="B22" s="15" t="s">
        <v>30</v>
      </c>
      <c r="C22" s="9" t="s">
        <v>73</v>
      </c>
      <c r="D22" s="10" t="s">
        <v>74</v>
      </c>
      <c r="E22" s="11">
        <v>1965</v>
      </c>
      <c r="F22" s="12">
        <v>5</v>
      </c>
      <c r="G22" s="22">
        <v>4</v>
      </c>
      <c r="H22" s="26">
        <v>868.14</v>
      </c>
      <c r="I22" s="22"/>
      <c r="J22" s="11">
        <v>65</v>
      </c>
      <c r="K22" s="11">
        <v>2576.9</v>
      </c>
      <c r="L22" s="11">
        <f>297.7+8+245</f>
        <v>550.7</v>
      </c>
      <c r="M22" s="11" t="s">
        <v>75</v>
      </c>
      <c r="N22" s="11" t="s">
        <v>56</v>
      </c>
      <c r="O22" s="11"/>
      <c r="P22" s="11"/>
      <c r="Q22" s="11"/>
      <c r="R22" s="11"/>
      <c r="S22" s="11"/>
      <c r="T22" s="12"/>
      <c r="U22" s="12"/>
      <c r="V22" s="11" t="s">
        <v>57</v>
      </c>
      <c r="W22" s="34" t="s">
        <v>82</v>
      </c>
      <c r="X22" s="35" t="s">
        <v>84</v>
      </c>
      <c r="Y22" s="35" t="s">
        <v>91</v>
      </c>
      <c r="Z22" s="37" t="s">
        <v>95</v>
      </c>
      <c r="AA22" s="6"/>
    </row>
    <row r="23" spans="1:27" ht="26.25" customHeight="1">
      <c r="A23" s="13">
        <f t="shared" si="0"/>
        <v>18</v>
      </c>
      <c r="B23" s="15" t="s">
        <v>31</v>
      </c>
      <c r="C23" s="9" t="s">
        <v>73</v>
      </c>
      <c r="D23" s="10" t="s">
        <v>74</v>
      </c>
      <c r="E23" s="27">
        <v>1981</v>
      </c>
      <c r="F23" s="12">
        <v>5</v>
      </c>
      <c r="G23" s="22">
        <v>6</v>
      </c>
      <c r="H23" s="26">
        <v>1240.98</v>
      </c>
      <c r="I23" s="22"/>
      <c r="J23" s="11">
        <v>79</v>
      </c>
      <c r="K23" s="11">
        <v>4060.8</v>
      </c>
      <c r="L23" s="11">
        <v>31.9</v>
      </c>
      <c r="M23" s="11" t="s">
        <v>75</v>
      </c>
      <c r="N23" s="11" t="s">
        <v>56</v>
      </c>
      <c r="O23" s="11"/>
      <c r="P23" s="11"/>
      <c r="Q23" s="11"/>
      <c r="R23" s="11"/>
      <c r="S23" s="11"/>
      <c r="T23" s="12"/>
      <c r="U23" s="12"/>
      <c r="V23" s="11" t="s">
        <v>57</v>
      </c>
      <c r="W23" s="34" t="s">
        <v>82</v>
      </c>
      <c r="X23" s="35" t="s">
        <v>88</v>
      </c>
      <c r="Y23" s="35" t="s">
        <v>91</v>
      </c>
      <c r="Z23" s="37" t="s">
        <v>95</v>
      </c>
      <c r="AA23" s="8" t="s">
        <v>98</v>
      </c>
    </row>
    <row r="24" spans="1:27" ht="26.25" customHeight="1">
      <c r="A24" s="13">
        <f t="shared" si="0"/>
        <v>19</v>
      </c>
      <c r="B24" s="15" t="s">
        <v>32</v>
      </c>
      <c r="C24" s="9" t="s">
        <v>73</v>
      </c>
      <c r="D24" s="10" t="s">
        <v>74</v>
      </c>
      <c r="E24" s="11">
        <v>1977</v>
      </c>
      <c r="F24" s="12">
        <v>5</v>
      </c>
      <c r="G24" s="22">
        <v>6</v>
      </c>
      <c r="H24" s="26">
        <v>1240.98</v>
      </c>
      <c r="I24" s="22"/>
      <c r="J24" s="11">
        <v>79</v>
      </c>
      <c r="K24" s="11">
        <v>4077.7</v>
      </c>
      <c r="L24" s="11">
        <v>79.1</v>
      </c>
      <c r="M24" s="11" t="s">
        <v>75</v>
      </c>
      <c r="N24" s="11" t="s">
        <v>56</v>
      </c>
      <c r="O24" s="11"/>
      <c r="P24" s="11"/>
      <c r="Q24" s="11"/>
      <c r="R24" s="11"/>
      <c r="S24" s="11"/>
      <c r="T24" s="12"/>
      <c r="U24" s="12"/>
      <c r="V24" s="11" t="s">
        <v>57</v>
      </c>
      <c r="W24" s="34" t="s">
        <v>82</v>
      </c>
      <c r="X24" s="35" t="s">
        <v>88</v>
      </c>
      <c r="Y24" s="35" t="s">
        <v>88</v>
      </c>
      <c r="Z24" s="37" t="s">
        <v>95</v>
      </c>
      <c r="AA24" s="8" t="s">
        <v>99</v>
      </c>
    </row>
    <row r="25" spans="1:27" ht="26.25" customHeight="1">
      <c r="A25" s="13">
        <f t="shared" si="0"/>
        <v>20</v>
      </c>
      <c r="B25" s="15" t="s">
        <v>33</v>
      </c>
      <c r="C25" s="9" t="s">
        <v>73</v>
      </c>
      <c r="D25" s="10" t="s">
        <v>74</v>
      </c>
      <c r="E25" s="11">
        <v>1979</v>
      </c>
      <c r="F25" s="12">
        <v>5</v>
      </c>
      <c r="G25" s="22">
        <v>4</v>
      </c>
      <c r="H25" s="26">
        <v>909.72</v>
      </c>
      <c r="I25" s="22"/>
      <c r="J25" s="11">
        <v>68</v>
      </c>
      <c r="K25" s="11">
        <v>3183.6</v>
      </c>
      <c r="L25" s="11">
        <v>122.9</v>
      </c>
      <c r="M25" s="11" t="s">
        <v>75</v>
      </c>
      <c r="N25" s="11" t="s">
        <v>56</v>
      </c>
      <c r="O25" s="11"/>
      <c r="P25" s="11"/>
      <c r="Q25" s="11"/>
      <c r="R25" s="11"/>
      <c r="S25" s="11"/>
      <c r="T25" s="12"/>
      <c r="U25" s="12"/>
      <c r="V25" s="11" t="s">
        <v>57</v>
      </c>
      <c r="W25" s="34" t="s">
        <v>82</v>
      </c>
      <c r="X25" s="35" t="s">
        <v>88</v>
      </c>
      <c r="Y25" s="35" t="s">
        <v>88</v>
      </c>
      <c r="Z25" s="37" t="s">
        <v>95</v>
      </c>
      <c r="AA25" s="8" t="s">
        <v>100</v>
      </c>
    </row>
    <row r="26" spans="1:27" ht="26.25" customHeight="1">
      <c r="A26" s="13">
        <f t="shared" si="0"/>
        <v>21</v>
      </c>
      <c r="B26" s="15" t="s">
        <v>34</v>
      </c>
      <c r="C26" s="9" t="s">
        <v>73</v>
      </c>
      <c r="D26" s="10" t="s">
        <v>74</v>
      </c>
      <c r="E26" s="11">
        <v>1977</v>
      </c>
      <c r="F26" s="12">
        <v>5</v>
      </c>
      <c r="G26" s="22">
        <v>4</v>
      </c>
      <c r="H26" s="26">
        <v>917.58</v>
      </c>
      <c r="I26" s="22"/>
      <c r="J26" s="11">
        <v>65</v>
      </c>
      <c r="K26" s="11">
        <v>3101.61</v>
      </c>
      <c r="L26" s="11">
        <f>207+63.5</f>
        <v>270.5</v>
      </c>
      <c r="M26" s="11" t="s">
        <v>75</v>
      </c>
      <c r="N26" s="11" t="s">
        <v>56</v>
      </c>
      <c r="O26" s="11"/>
      <c r="P26" s="11"/>
      <c r="Q26" s="11"/>
      <c r="R26" s="11"/>
      <c r="S26" s="11"/>
      <c r="T26" s="12"/>
      <c r="U26" s="12"/>
      <c r="V26" s="11" t="s">
        <v>57</v>
      </c>
      <c r="W26" s="34" t="s">
        <v>82</v>
      </c>
      <c r="X26" s="35" t="s">
        <v>85</v>
      </c>
      <c r="Y26" s="35" t="s">
        <v>88</v>
      </c>
      <c r="Z26" s="37" t="s">
        <v>95</v>
      </c>
      <c r="AA26" s="8" t="s">
        <v>102</v>
      </c>
    </row>
    <row r="27" spans="1:27" ht="26.25" customHeight="1">
      <c r="A27" s="13">
        <f t="shared" si="0"/>
        <v>22</v>
      </c>
      <c r="B27" s="15" t="s">
        <v>35</v>
      </c>
      <c r="C27" s="9" t="s">
        <v>73</v>
      </c>
      <c r="D27" s="10" t="s">
        <v>74</v>
      </c>
      <c r="E27" s="11">
        <v>1981</v>
      </c>
      <c r="F27" s="12">
        <v>5</v>
      </c>
      <c r="G27" s="22">
        <v>8</v>
      </c>
      <c r="H27" s="26">
        <v>1612.8</v>
      </c>
      <c r="I27" s="22"/>
      <c r="J27" s="11">
        <v>120</v>
      </c>
      <c r="K27" s="11">
        <v>5555.8</v>
      </c>
      <c r="L27" s="11"/>
      <c r="M27" s="11" t="s">
        <v>75</v>
      </c>
      <c r="N27" s="11" t="s">
        <v>56</v>
      </c>
      <c r="O27" s="11"/>
      <c r="P27" s="11"/>
      <c r="Q27" s="11"/>
      <c r="R27" s="11"/>
      <c r="S27" s="11"/>
      <c r="T27" s="12"/>
      <c r="U27" s="12"/>
      <c r="V27" s="11" t="s">
        <v>57</v>
      </c>
      <c r="W27" s="34" t="s">
        <v>82</v>
      </c>
      <c r="X27" s="35" t="s">
        <v>85</v>
      </c>
      <c r="Y27" s="35" t="s">
        <v>88</v>
      </c>
      <c r="Z27" s="37" t="s">
        <v>95</v>
      </c>
      <c r="AA27" s="8" t="s">
        <v>104</v>
      </c>
    </row>
    <row r="28" spans="1:27" ht="26.25" customHeight="1">
      <c r="A28" s="13">
        <f t="shared" si="0"/>
        <v>23</v>
      </c>
      <c r="B28" s="15" t="s">
        <v>36</v>
      </c>
      <c r="C28" s="9" t="s">
        <v>73</v>
      </c>
      <c r="D28" s="10" t="s">
        <v>74</v>
      </c>
      <c r="E28" s="11">
        <v>1985</v>
      </c>
      <c r="F28" s="12">
        <v>5</v>
      </c>
      <c r="G28" s="22">
        <v>1</v>
      </c>
      <c r="H28" s="26">
        <v>765.14</v>
      </c>
      <c r="I28" s="22"/>
      <c r="J28" s="11">
        <v>63</v>
      </c>
      <c r="K28" s="11">
        <v>2217.09</v>
      </c>
      <c r="L28" s="11">
        <f>68.7+14.2+35.3</f>
        <v>118.2</v>
      </c>
      <c r="M28" s="11" t="s">
        <v>75</v>
      </c>
      <c r="N28" s="11" t="s">
        <v>56</v>
      </c>
      <c r="O28" s="11"/>
      <c r="P28" s="11"/>
      <c r="Q28" s="11"/>
      <c r="R28" s="11"/>
      <c r="S28" s="11"/>
      <c r="T28" s="12"/>
      <c r="U28" s="12"/>
      <c r="V28" s="11" t="s">
        <v>57</v>
      </c>
      <c r="W28" s="34" t="s">
        <v>82</v>
      </c>
      <c r="X28" s="35" t="s">
        <v>88</v>
      </c>
      <c r="Y28" s="35" t="s">
        <v>88</v>
      </c>
      <c r="Z28" s="37" t="s">
        <v>96</v>
      </c>
      <c r="AA28" s="8" t="s">
        <v>106</v>
      </c>
    </row>
    <row r="29" spans="1:27" ht="26.25" customHeight="1">
      <c r="A29" s="13">
        <f t="shared" si="0"/>
        <v>24</v>
      </c>
      <c r="B29" s="15" t="s">
        <v>37</v>
      </c>
      <c r="C29" s="9" t="s">
        <v>73</v>
      </c>
      <c r="D29" s="10" t="s">
        <v>74</v>
      </c>
      <c r="E29" s="11">
        <v>1988</v>
      </c>
      <c r="F29" s="12">
        <v>5</v>
      </c>
      <c r="G29" s="22">
        <v>4</v>
      </c>
      <c r="H29" s="26">
        <v>854.75</v>
      </c>
      <c r="I29" s="22"/>
      <c r="J29" s="11">
        <v>57</v>
      </c>
      <c r="K29" s="11">
        <v>2569.2</v>
      </c>
      <c r="L29" s="11">
        <v>116.8</v>
      </c>
      <c r="M29" s="11" t="s">
        <v>75</v>
      </c>
      <c r="N29" s="11" t="s">
        <v>56</v>
      </c>
      <c r="O29" s="11"/>
      <c r="P29" s="11"/>
      <c r="Q29" s="11"/>
      <c r="R29" s="11"/>
      <c r="S29" s="11"/>
      <c r="T29" s="12"/>
      <c r="U29" s="12"/>
      <c r="V29" s="11" t="s">
        <v>57</v>
      </c>
      <c r="W29" s="34" t="s">
        <v>82</v>
      </c>
      <c r="X29" s="35" t="s">
        <v>85</v>
      </c>
      <c r="Y29" s="35" t="s">
        <v>91</v>
      </c>
      <c r="Z29" s="37" t="s">
        <v>96</v>
      </c>
      <c r="AA29" s="8" t="s">
        <v>107</v>
      </c>
    </row>
    <row r="30" spans="1:27" ht="26.25" customHeight="1">
      <c r="A30" s="13">
        <f t="shared" si="0"/>
        <v>25</v>
      </c>
      <c r="B30" s="15" t="s">
        <v>38</v>
      </c>
      <c r="C30" s="9" t="s">
        <v>73</v>
      </c>
      <c r="D30" s="10" t="s">
        <v>74</v>
      </c>
      <c r="E30" s="11">
        <v>1988</v>
      </c>
      <c r="F30" s="12">
        <v>5</v>
      </c>
      <c r="G30" s="22">
        <v>4</v>
      </c>
      <c r="H30" s="26">
        <v>839.79</v>
      </c>
      <c r="I30" s="22"/>
      <c r="J30" s="11">
        <v>60</v>
      </c>
      <c r="K30" s="11">
        <v>2773.67</v>
      </c>
      <c r="L30" s="11"/>
      <c r="M30" s="11" t="s">
        <v>75</v>
      </c>
      <c r="N30" s="11" t="s">
        <v>56</v>
      </c>
      <c r="O30" s="11"/>
      <c r="P30" s="11"/>
      <c r="Q30" s="11"/>
      <c r="R30" s="11"/>
      <c r="S30" s="11"/>
      <c r="T30" s="12"/>
      <c r="U30" s="12"/>
      <c r="V30" s="11" t="s">
        <v>57</v>
      </c>
      <c r="W30" s="34" t="s">
        <v>82</v>
      </c>
      <c r="X30" s="35" t="s">
        <v>85</v>
      </c>
      <c r="Y30" s="35" t="s">
        <v>88</v>
      </c>
      <c r="Z30" s="37" t="s">
        <v>96</v>
      </c>
      <c r="AA30" s="8" t="s">
        <v>110</v>
      </c>
    </row>
    <row r="31" spans="1:27" ht="26.25" customHeight="1">
      <c r="A31" s="13">
        <f t="shared" si="0"/>
        <v>26</v>
      </c>
      <c r="B31" s="15" t="s">
        <v>39</v>
      </c>
      <c r="C31" s="9" t="s">
        <v>73</v>
      </c>
      <c r="D31" s="10" t="s">
        <v>74</v>
      </c>
      <c r="E31" s="11">
        <v>1984</v>
      </c>
      <c r="F31" s="12">
        <v>5</v>
      </c>
      <c r="G31" s="22">
        <v>4</v>
      </c>
      <c r="H31" s="26">
        <v>819</v>
      </c>
      <c r="I31" s="22"/>
      <c r="J31" s="11">
        <v>60</v>
      </c>
      <c r="K31" s="11">
        <v>2729.6</v>
      </c>
      <c r="L31" s="11"/>
      <c r="M31" s="11" t="s">
        <v>75</v>
      </c>
      <c r="N31" s="11" t="s">
        <v>56</v>
      </c>
      <c r="O31" s="11"/>
      <c r="P31" s="11"/>
      <c r="Q31" s="11"/>
      <c r="R31" s="11"/>
      <c r="S31" s="11"/>
      <c r="T31" s="12"/>
      <c r="U31" s="12"/>
      <c r="V31" s="11" t="s">
        <v>57</v>
      </c>
      <c r="W31" s="34" t="s">
        <v>82</v>
      </c>
      <c r="X31" s="35" t="s">
        <v>85</v>
      </c>
      <c r="Y31" s="35" t="s">
        <v>88</v>
      </c>
      <c r="Z31" s="37" t="s">
        <v>96</v>
      </c>
      <c r="AA31" s="8" t="s">
        <v>111</v>
      </c>
    </row>
    <row r="32" spans="1:27" ht="26.25" customHeight="1">
      <c r="A32" s="13">
        <f t="shared" si="0"/>
        <v>27</v>
      </c>
      <c r="B32" s="15" t="s">
        <v>40</v>
      </c>
      <c r="C32" s="9" t="s">
        <v>73</v>
      </c>
      <c r="D32" s="10" t="s">
        <v>74</v>
      </c>
      <c r="E32" s="11">
        <v>1982</v>
      </c>
      <c r="F32" s="12">
        <v>5</v>
      </c>
      <c r="G32" s="22">
        <v>8</v>
      </c>
      <c r="H32" s="26">
        <v>1672.12</v>
      </c>
      <c r="I32" s="22"/>
      <c r="J32" s="11">
        <v>120</v>
      </c>
      <c r="K32" s="11">
        <v>5583.49</v>
      </c>
      <c r="L32" s="11"/>
      <c r="M32" s="11" t="s">
        <v>75</v>
      </c>
      <c r="N32" s="11" t="s">
        <v>56</v>
      </c>
      <c r="O32" s="11"/>
      <c r="P32" s="11"/>
      <c r="Q32" s="11"/>
      <c r="R32" s="11"/>
      <c r="S32" s="11"/>
      <c r="T32" s="12"/>
      <c r="U32" s="12"/>
      <c r="V32" s="11" t="s">
        <v>57</v>
      </c>
      <c r="W32" s="34" t="s">
        <v>82</v>
      </c>
      <c r="X32" s="35" t="s">
        <v>89</v>
      </c>
      <c r="Y32" s="35" t="s">
        <v>88</v>
      </c>
      <c r="Z32" s="37" t="s">
        <v>96</v>
      </c>
      <c r="AA32" s="8" t="s">
        <v>112</v>
      </c>
    </row>
    <row r="33" spans="1:27" ht="26.25" customHeight="1">
      <c r="A33" s="13">
        <f t="shared" si="0"/>
        <v>28</v>
      </c>
      <c r="B33" s="15" t="s">
        <v>41</v>
      </c>
      <c r="C33" s="9" t="s">
        <v>73</v>
      </c>
      <c r="D33" s="10" t="s">
        <v>74</v>
      </c>
      <c r="E33" s="11">
        <v>1983</v>
      </c>
      <c r="F33" s="12">
        <v>5</v>
      </c>
      <c r="G33" s="22">
        <v>4</v>
      </c>
      <c r="H33" s="26">
        <v>843.7</v>
      </c>
      <c r="I33" s="22"/>
      <c r="J33" s="11">
        <v>60</v>
      </c>
      <c r="K33" s="11">
        <v>2783.41</v>
      </c>
      <c r="L33" s="11"/>
      <c r="M33" s="11" t="s">
        <v>75</v>
      </c>
      <c r="N33" s="11" t="s">
        <v>56</v>
      </c>
      <c r="O33" s="11"/>
      <c r="P33" s="11"/>
      <c r="Q33" s="11"/>
      <c r="R33" s="11"/>
      <c r="S33" s="11"/>
      <c r="T33" s="12"/>
      <c r="U33" s="12"/>
      <c r="V33" s="11" t="s">
        <v>57</v>
      </c>
      <c r="W33" s="34" t="s">
        <v>82</v>
      </c>
      <c r="X33" s="35" t="s">
        <v>88</v>
      </c>
      <c r="Y33" s="35" t="s">
        <v>88</v>
      </c>
      <c r="Z33" s="37" t="s">
        <v>96</v>
      </c>
      <c r="AA33" s="8" t="s">
        <v>113</v>
      </c>
    </row>
    <row r="34" spans="1:27" ht="26.25" customHeight="1">
      <c r="A34" s="13">
        <f t="shared" si="0"/>
        <v>29</v>
      </c>
      <c r="B34" s="15" t="s">
        <v>42</v>
      </c>
      <c r="C34" s="9" t="s">
        <v>73</v>
      </c>
      <c r="D34" s="10" t="s">
        <v>74</v>
      </c>
      <c r="E34" s="11">
        <v>1985</v>
      </c>
      <c r="F34" s="12">
        <v>5</v>
      </c>
      <c r="G34" s="22">
        <v>4</v>
      </c>
      <c r="H34" s="26">
        <v>805.14</v>
      </c>
      <c r="I34" s="22"/>
      <c r="J34" s="11">
        <v>60</v>
      </c>
      <c r="K34" s="11">
        <v>2745.9</v>
      </c>
      <c r="L34" s="11"/>
      <c r="M34" s="11" t="s">
        <v>75</v>
      </c>
      <c r="N34" s="11" t="s">
        <v>56</v>
      </c>
      <c r="O34" s="11"/>
      <c r="P34" s="11"/>
      <c r="Q34" s="11"/>
      <c r="R34" s="11"/>
      <c r="S34" s="11"/>
      <c r="T34" s="12"/>
      <c r="U34" s="12"/>
      <c r="V34" s="11" t="s">
        <v>57</v>
      </c>
      <c r="W34" s="34" t="s">
        <v>82</v>
      </c>
      <c r="X34" s="35" t="s">
        <v>88</v>
      </c>
      <c r="Y34" s="35" t="s">
        <v>88</v>
      </c>
      <c r="Z34" s="37" t="s">
        <v>96</v>
      </c>
      <c r="AA34" s="8" t="s">
        <v>101</v>
      </c>
    </row>
    <row r="35" spans="1:27" ht="26.25" customHeight="1">
      <c r="A35" s="13">
        <f t="shared" si="0"/>
        <v>30</v>
      </c>
      <c r="B35" s="15" t="s">
        <v>43</v>
      </c>
      <c r="C35" s="9" t="s">
        <v>73</v>
      </c>
      <c r="D35" s="10" t="s">
        <v>74</v>
      </c>
      <c r="E35" s="11">
        <v>1977</v>
      </c>
      <c r="F35" s="12">
        <v>5</v>
      </c>
      <c r="G35" s="22">
        <v>4</v>
      </c>
      <c r="H35" s="26">
        <v>912.7</v>
      </c>
      <c r="I35" s="22"/>
      <c r="J35" s="11">
        <v>70</v>
      </c>
      <c r="K35" s="11">
        <v>3357.8</v>
      </c>
      <c r="L35" s="11"/>
      <c r="M35" s="11" t="s">
        <v>75</v>
      </c>
      <c r="N35" s="11" t="s">
        <v>56</v>
      </c>
      <c r="O35" s="11"/>
      <c r="P35" s="11"/>
      <c r="Q35" s="11"/>
      <c r="R35" s="11"/>
      <c r="S35" s="11"/>
      <c r="T35" s="12"/>
      <c r="U35" s="12"/>
      <c r="V35" s="11" t="s">
        <v>57</v>
      </c>
      <c r="W35" s="34" t="s">
        <v>82</v>
      </c>
      <c r="X35" s="35" t="s">
        <v>85</v>
      </c>
      <c r="Y35" s="35" t="s">
        <v>88</v>
      </c>
      <c r="Z35" s="37" t="s">
        <v>96</v>
      </c>
      <c r="AA35" s="8" t="s">
        <v>114</v>
      </c>
    </row>
    <row r="36" spans="1:27" ht="26.25" customHeight="1">
      <c r="A36" s="13">
        <f t="shared" si="0"/>
        <v>31</v>
      </c>
      <c r="B36" s="15" t="s">
        <v>44</v>
      </c>
      <c r="C36" s="9" t="s">
        <v>73</v>
      </c>
      <c r="D36" s="10" t="s">
        <v>74</v>
      </c>
      <c r="E36" s="11">
        <v>1980</v>
      </c>
      <c r="F36" s="12">
        <v>5</v>
      </c>
      <c r="G36" s="22">
        <v>4</v>
      </c>
      <c r="H36" s="26">
        <v>837.21</v>
      </c>
      <c r="I36" s="22"/>
      <c r="J36" s="11">
        <v>60</v>
      </c>
      <c r="K36" s="11">
        <v>2787.9</v>
      </c>
      <c r="L36" s="11"/>
      <c r="M36" s="11" t="s">
        <v>75</v>
      </c>
      <c r="N36" s="11" t="s">
        <v>56</v>
      </c>
      <c r="O36" s="11"/>
      <c r="P36" s="11"/>
      <c r="Q36" s="11"/>
      <c r="R36" s="11"/>
      <c r="S36" s="11"/>
      <c r="T36" s="12"/>
      <c r="U36" s="12"/>
      <c r="V36" s="11" t="s">
        <v>57</v>
      </c>
      <c r="W36" s="34" t="s">
        <v>82</v>
      </c>
      <c r="X36" s="35" t="s">
        <v>85</v>
      </c>
      <c r="Y36" s="35" t="s">
        <v>88</v>
      </c>
      <c r="Z36" s="37" t="s">
        <v>95</v>
      </c>
      <c r="AA36" s="8" t="s">
        <v>103</v>
      </c>
    </row>
    <row r="37" spans="1:27" ht="26.25" customHeight="1">
      <c r="A37" s="13">
        <f t="shared" si="0"/>
        <v>32</v>
      </c>
      <c r="B37" s="15" t="s">
        <v>45</v>
      </c>
      <c r="C37" s="9" t="s">
        <v>73</v>
      </c>
      <c r="D37" s="10" t="s">
        <v>74</v>
      </c>
      <c r="E37" s="11">
        <v>1975</v>
      </c>
      <c r="F37" s="12">
        <v>5</v>
      </c>
      <c r="G37" s="22">
        <v>4</v>
      </c>
      <c r="H37" s="26">
        <v>918.21</v>
      </c>
      <c r="I37" s="22"/>
      <c r="J37" s="11">
        <v>70</v>
      </c>
      <c r="K37" s="11">
        <v>3371.51</v>
      </c>
      <c r="L37" s="11"/>
      <c r="M37" s="11" t="s">
        <v>75</v>
      </c>
      <c r="N37" s="11" t="s">
        <v>56</v>
      </c>
      <c r="O37" s="11"/>
      <c r="P37" s="11"/>
      <c r="Q37" s="11"/>
      <c r="R37" s="11"/>
      <c r="S37" s="11"/>
      <c r="T37" s="12"/>
      <c r="U37" s="12"/>
      <c r="V37" s="11" t="s">
        <v>57</v>
      </c>
      <c r="W37" s="34" t="s">
        <v>82</v>
      </c>
      <c r="X37" s="35" t="s">
        <v>85</v>
      </c>
      <c r="Y37" s="35" t="s">
        <v>88</v>
      </c>
      <c r="Z37" s="37" t="s">
        <v>96</v>
      </c>
      <c r="AA37" s="8" t="s">
        <v>125</v>
      </c>
    </row>
    <row r="38" spans="1:27" ht="26.25" customHeight="1">
      <c r="A38" s="13">
        <f t="shared" si="0"/>
        <v>33</v>
      </c>
      <c r="B38" s="15" t="s">
        <v>46</v>
      </c>
      <c r="C38" s="9" t="s">
        <v>73</v>
      </c>
      <c r="D38" s="10" t="s">
        <v>74</v>
      </c>
      <c r="E38" s="11">
        <v>1975</v>
      </c>
      <c r="F38" s="12">
        <v>5</v>
      </c>
      <c r="G38" s="22">
        <v>4</v>
      </c>
      <c r="H38" s="26">
        <v>909.72</v>
      </c>
      <c r="I38" s="22"/>
      <c r="J38" s="11">
        <v>56</v>
      </c>
      <c r="K38" s="11">
        <v>2658.6</v>
      </c>
      <c r="L38" s="11">
        <f>357.1+492.3</f>
        <v>849.4000000000001</v>
      </c>
      <c r="M38" s="11" t="s">
        <v>75</v>
      </c>
      <c r="N38" s="11" t="s">
        <v>56</v>
      </c>
      <c r="O38" s="11"/>
      <c r="P38" s="11"/>
      <c r="Q38" s="11"/>
      <c r="R38" s="11"/>
      <c r="S38" s="11"/>
      <c r="T38" s="12"/>
      <c r="U38" s="12"/>
      <c r="V38" s="11" t="s">
        <v>57</v>
      </c>
      <c r="W38" s="34" t="s">
        <v>82</v>
      </c>
      <c r="X38" s="35" t="s">
        <v>89</v>
      </c>
      <c r="Y38" s="35" t="s">
        <v>88</v>
      </c>
      <c r="Z38" s="37" t="s">
        <v>95</v>
      </c>
      <c r="AA38" s="8" t="s">
        <v>128</v>
      </c>
    </row>
    <row r="39" spans="1:27" ht="26.25" customHeight="1">
      <c r="A39" s="13">
        <f t="shared" si="0"/>
        <v>34</v>
      </c>
      <c r="B39" s="15" t="s">
        <v>47</v>
      </c>
      <c r="C39" s="9" t="s">
        <v>73</v>
      </c>
      <c r="D39" s="10" t="s">
        <v>74</v>
      </c>
      <c r="E39" s="11">
        <v>1973</v>
      </c>
      <c r="F39" s="12">
        <v>5</v>
      </c>
      <c r="G39" s="22">
        <v>6</v>
      </c>
      <c r="H39" s="26">
        <v>1235.71</v>
      </c>
      <c r="I39" s="22"/>
      <c r="J39" s="11">
        <v>97</v>
      </c>
      <c r="K39" s="11">
        <v>4350.47</v>
      </c>
      <c r="L39" s="11">
        <v>140.4</v>
      </c>
      <c r="M39" s="11" t="s">
        <v>75</v>
      </c>
      <c r="N39" s="11" t="s">
        <v>56</v>
      </c>
      <c r="O39" s="11"/>
      <c r="P39" s="11"/>
      <c r="Q39" s="11"/>
      <c r="R39" s="11"/>
      <c r="S39" s="11"/>
      <c r="T39" s="12"/>
      <c r="U39" s="12"/>
      <c r="V39" s="11" t="s">
        <v>57</v>
      </c>
      <c r="W39" s="34" t="s">
        <v>82</v>
      </c>
      <c r="X39" s="35" t="s">
        <v>88</v>
      </c>
      <c r="Y39" s="35" t="s">
        <v>88</v>
      </c>
      <c r="Z39" s="37" t="s">
        <v>95</v>
      </c>
      <c r="AA39" s="8" t="s">
        <v>127</v>
      </c>
    </row>
    <row r="40" spans="1:27" ht="26.25" customHeight="1">
      <c r="A40" s="13">
        <f t="shared" si="0"/>
        <v>35</v>
      </c>
      <c r="B40" s="15" t="s">
        <v>49</v>
      </c>
      <c r="C40" s="9" t="s">
        <v>73</v>
      </c>
      <c r="D40" s="10" t="s">
        <v>74</v>
      </c>
      <c r="E40" s="11">
        <v>1972</v>
      </c>
      <c r="F40" s="12">
        <v>5</v>
      </c>
      <c r="G40" s="22">
        <v>4</v>
      </c>
      <c r="H40" s="26">
        <v>908.46</v>
      </c>
      <c r="I40" s="22"/>
      <c r="J40" s="11">
        <v>69</v>
      </c>
      <c r="K40" s="11">
        <v>3301.6</v>
      </c>
      <c r="L40" s="11">
        <v>51.7</v>
      </c>
      <c r="M40" s="11" t="s">
        <v>75</v>
      </c>
      <c r="N40" s="11" t="s">
        <v>56</v>
      </c>
      <c r="O40" s="11"/>
      <c r="P40" s="11"/>
      <c r="Q40" s="11"/>
      <c r="R40" s="11"/>
      <c r="S40" s="11"/>
      <c r="T40" s="12"/>
      <c r="U40" s="12"/>
      <c r="V40" s="11" t="s">
        <v>57</v>
      </c>
      <c r="W40" s="34" t="s">
        <v>82</v>
      </c>
      <c r="X40" s="35" t="s">
        <v>88</v>
      </c>
      <c r="Y40" s="35" t="s">
        <v>88</v>
      </c>
      <c r="Z40" s="37" t="s">
        <v>95</v>
      </c>
      <c r="AA40" s="8" t="s">
        <v>130</v>
      </c>
    </row>
    <row r="41" spans="1:27" ht="26.25" customHeight="1">
      <c r="A41" s="13">
        <f t="shared" si="0"/>
        <v>36</v>
      </c>
      <c r="B41" s="15" t="s">
        <v>48</v>
      </c>
      <c r="C41" s="9" t="s">
        <v>73</v>
      </c>
      <c r="D41" s="10" t="s">
        <v>74</v>
      </c>
      <c r="E41" s="11">
        <v>1976</v>
      </c>
      <c r="F41" s="12">
        <v>5</v>
      </c>
      <c r="G41" s="22">
        <v>4</v>
      </c>
      <c r="H41" s="26">
        <v>908.46</v>
      </c>
      <c r="I41" s="22"/>
      <c r="J41" s="11">
        <v>70</v>
      </c>
      <c r="K41" s="11">
        <v>3310.5</v>
      </c>
      <c r="L41" s="11"/>
      <c r="M41" s="11" t="s">
        <v>75</v>
      </c>
      <c r="N41" s="11" t="s">
        <v>56</v>
      </c>
      <c r="O41" s="11"/>
      <c r="P41" s="11"/>
      <c r="Q41" s="11"/>
      <c r="R41" s="11"/>
      <c r="S41" s="11"/>
      <c r="T41" s="12"/>
      <c r="U41" s="12"/>
      <c r="V41" s="11" t="s">
        <v>57</v>
      </c>
      <c r="W41" s="34" t="s">
        <v>82</v>
      </c>
      <c r="X41" s="35" t="s">
        <v>88</v>
      </c>
      <c r="Y41" s="35" t="s">
        <v>88</v>
      </c>
      <c r="Z41" s="37" t="s">
        <v>95</v>
      </c>
      <c r="AA41" s="8" t="s">
        <v>129</v>
      </c>
    </row>
    <row r="42" spans="1:27" ht="26.25" customHeight="1">
      <c r="A42" s="13">
        <f t="shared" si="0"/>
        <v>37</v>
      </c>
      <c r="B42" s="15" t="s">
        <v>50</v>
      </c>
      <c r="C42" s="9" t="s">
        <v>73</v>
      </c>
      <c r="D42" s="10" t="s">
        <v>74</v>
      </c>
      <c r="E42" s="11">
        <v>1976</v>
      </c>
      <c r="F42" s="12">
        <v>5</v>
      </c>
      <c r="G42" s="22">
        <v>4</v>
      </c>
      <c r="H42" s="26">
        <v>909.7</v>
      </c>
      <c r="I42" s="22"/>
      <c r="J42" s="11">
        <v>57</v>
      </c>
      <c r="K42" s="11">
        <v>2651.8</v>
      </c>
      <c r="L42" s="11"/>
      <c r="M42" s="11" t="s">
        <v>75</v>
      </c>
      <c r="N42" s="11" t="s">
        <v>56</v>
      </c>
      <c r="O42" s="11"/>
      <c r="P42" s="11"/>
      <c r="Q42" s="11"/>
      <c r="R42" s="11"/>
      <c r="S42" s="11"/>
      <c r="T42" s="12"/>
      <c r="U42" s="12"/>
      <c r="V42" s="11" t="s">
        <v>57</v>
      </c>
      <c r="W42" s="34" t="s">
        <v>82</v>
      </c>
      <c r="X42" s="35" t="s">
        <v>85</v>
      </c>
      <c r="Y42" s="35" t="s">
        <v>88</v>
      </c>
      <c r="Z42" s="37" t="s">
        <v>95</v>
      </c>
      <c r="AA42" s="6"/>
    </row>
    <row r="43" spans="1:27" ht="26.25" customHeight="1">
      <c r="A43" s="13">
        <f t="shared" si="0"/>
        <v>38</v>
      </c>
      <c r="B43" s="15" t="s">
        <v>51</v>
      </c>
      <c r="C43" s="9" t="s">
        <v>73</v>
      </c>
      <c r="D43" s="10" t="s">
        <v>74</v>
      </c>
      <c r="E43" s="11">
        <v>1973</v>
      </c>
      <c r="F43" s="12">
        <v>5</v>
      </c>
      <c r="G43" s="22">
        <v>4</v>
      </c>
      <c r="H43" s="26">
        <v>901.7</v>
      </c>
      <c r="I43" s="22"/>
      <c r="J43" s="11">
        <v>68</v>
      </c>
      <c r="K43" s="11">
        <v>3196.61</v>
      </c>
      <c r="L43" s="11">
        <f>127.9+61.3</f>
        <v>189.2</v>
      </c>
      <c r="M43" s="11" t="s">
        <v>75</v>
      </c>
      <c r="N43" s="11" t="s">
        <v>56</v>
      </c>
      <c r="O43" s="11"/>
      <c r="P43" s="11"/>
      <c r="Q43" s="11"/>
      <c r="R43" s="11"/>
      <c r="S43" s="11"/>
      <c r="T43" s="12"/>
      <c r="U43" s="12"/>
      <c r="V43" s="11" t="s">
        <v>57</v>
      </c>
      <c r="W43" s="34" t="s">
        <v>82</v>
      </c>
      <c r="X43" s="35" t="s">
        <v>85</v>
      </c>
      <c r="Y43" s="35" t="s">
        <v>88</v>
      </c>
      <c r="Z43" s="37" t="s">
        <v>95</v>
      </c>
      <c r="AA43" s="6"/>
    </row>
    <row r="44" spans="1:27" ht="26.25" customHeight="1">
      <c r="A44" s="13">
        <f t="shared" si="0"/>
        <v>39</v>
      </c>
      <c r="B44" s="15" t="s">
        <v>52</v>
      </c>
      <c r="C44" s="9" t="s">
        <v>73</v>
      </c>
      <c r="D44" s="10" t="s">
        <v>74</v>
      </c>
      <c r="E44" s="11">
        <v>1984</v>
      </c>
      <c r="F44" s="12">
        <v>5</v>
      </c>
      <c r="G44" s="22">
        <v>4</v>
      </c>
      <c r="H44" s="26">
        <v>806.4</v>
      </c>
      <c r="I44" s="22"/>
      <c r="J44" s="11">
        <v>60</v>
      </c>
      <c r="K44" s="11">
        <v>2818.4</v>
      </c>
      <c r="L44" s="11"/>
      <c r="M44" s="11" t="s">
        <v>75</v>
      </c>
      <c r="N44" s="11" t="s">
        <v>56</v>
      </c>
      <c r="O44" s="11"/>
      <c r="P44" s="11"/>
      <c r="Q44" s="11"/>
      <c r="R44" s="11"/>
      <c r="S44" s="11"/>
      <c r="T44" s="12"/>
      <c r="U44" s="12"/>
      <c r="V44" s="11" t="s">
        <v>57</v>
      </c>
      <c r="W44" s="34" t="s">
        <v>82</v>
      </c>
      <c r="X44" s="35" t="s">
        <v>85</v>
      </c>
      <c r="Y44" s="35" t="s">
        <v>88</v>
      </c>
      <c r="Z44" s="37" t="s">
        <v>95</v>
      </c>
      <c r="AA44" s="6"/>
    </row>
    <row r="45" spans="1:27" ht="26.25" customHeight="1">
      <c r="A45" s="13">
        <f t="shared" si="0"/>
        <v>40</v>
      </c>
      <c r="B45" s="15" t="s">
        <v>53</v>
      </c>
      <c r="C45" s="9" t="s">
        <v>73</v>
      </c>
      <c r="D45" s="10" t="s">
        <v>74</v>
      </c>
      <c r="E45" s="11">
        <v>1986</v>
      </c>
      <c r="F45" s="12">
        <v>5</v>
      </c>
      <c r="G45" s="28">
        <v>4</v>
      </c>
      <c r="H45" s="21">
        <v>830.72</v>
      </c>
      <c r="I45" s="28"/>
      <c r="J45" s="11">
        <v>60</v>
      </c>
      <c r="K45" s="11">
        <v>2765.42</v>
      </c>
      <c r="L45" s="11"/>
      <c r="M45" s="11" t="s">
        <v>75</v>
      </c>
      <c r="N45" s="11" t="s">
        <v>56</v>
      </c>
      <c r="O45" s="11"/>
      <c r="P45" s="11"/>
      <c r="Q45" s="11"/>
      <c r="R45" s="11"/>
      <c r="S45" s="11"/>
      <c r="T45" s="12"/>
      <c r="U45" s="12"/>
      <c r="V45" s="11" t="s">
        <v>57</v>
      </c>
      <c r="W45" s="34" t="s">
        <v>82</v>
      </c>
      <c r="X45" s="35" t="s">
        <v>89</v>
      </c>
      <c r="Y45" s="35" t="s">
        <v>88</v>
      </c>
      <c r="Z45" s="37" t="s">
        <v>96</v>
      </c>
      <c r="AA45" s="6"/>
    </row>
    <row r="46" spans="1:27" ht="21" customHeight="1">
      <c r="A46" s="13"/>
      <c r="B46" s="15" t="s">
        <v>59</v>
      </c>
      <c r="C46" s="15"/>
      <c r="D46" s="15"/>
      <c r="E46" s="30"/>
      <c r="F46" s="14"/>
      <c r="G46" s="14">
        <f>SUM(G6:G45)</f>
        <v>159</v>
      </c>
      <c r="H46" s="16">
        <f>SUM(H6:H45)+160</f>
        <v>31319.949999999997</v>
      </c>
      <c r="I46" s="14">
        <f>SUM(I6:I45)</f>
        <v>4926.32</v>
      </c>
      <c r="J46" s="14">
        <f>SUM(J6:J45)</f>
        <v>2448</v>
      </c>
      <c r="K46" s="14">
        <f>SUM(K6:K45)</f>
        <v>110854.54999999999</v>
      </c>
      <c r="L46" s="14">
        <f>SUM(L6:L45)</f>
        <v>4355</v>
      </c>
      <c r="M46" s="13"/>
      <c r="N46" s="13"/>
      <c r="O46" s="13"/>
      <c r="P46" s="13"/>
      <c r="Q46" s="13"/>
      <c r="R46" s="13"/>
      <c r="S46" s="13"/>
      <c r="T46" s="31"/>
      <c r="U46" s="13"/>
      <c r="V46" s="13"/>
      <c r="W46" s="6"/>
      <c r="X46" s="6"/>
      <c r="Y46" s="6"/>
      <c r="Z46" s="6"/>
      <c r="AA46" s="6"/>
    </row>
    <row r="47" ht="12.75" customHeight="1">
      <c r="B47" s="54" t="s">
        <v>137</v>
      </c>
    </row>
    <row r="48" spans="1:27" s="1" customFormat="1" ht="25.5" customHeight="1">
      <c r="A48" s="13">
        <v>41</v>
      </c>
      <c r="B48" s="17" t="s">
        <v>8</v>
      </c>
      <c r="C48" s="9" t="s">
        <v>133</v>
      </c>
      <c r="D48" s="10" t="s">
        <v>135</v>
      </c>
      <c r="E48" s="11">
        <v>1962</v>
      </c>
      <c r="F48" s="12">
        <v>2</v>
      </c>
      <c r="G48" s="18">
        <v>2</v>
      </c>
      <c r="H48" s="7"/>
      <c r="I48" s="19">
        <v>426.25</v>
      </c>
      <c r="J48" s="11">
        <v>15</v>
      </c>
      <c r="K48" s="11">
        <v>594.1</v>
      </c>
      <c r="L48" s="11">
        <v>45.7</v>
      </c>
      <c r="M48" s="11" t="s">
        <v>75</v>
      </c>
      <c r="N48" s="11" t="s">
        <v>56</v>
      </c>
      <c r="O48" s="11"/>
      <c r="P48" s="11"/>
      <c r="Q48" s="11"/>
      <c r="R48" s="11"/>
      <c r="S48" s="11"/>
      <c r="T48" s="12"/>
      <c r="U48" s="12"/>
      <c r="V48" s="11" t="s">
        <v>55</v>
      </c>
      <c r="W48" s="34" t="s">
        <v>80</v>
      </c>
      <c r="X48" s="35" t="s">
        <v>84</v>
      </c>
      <c r="Y48" s="35" t="s">
        <v>88</v>
      </c>
      <c r="Z48" s="37" t="s">
        <v>95</v>
      </c>
      <c r="AA48" s="8" t="s">
        <v>123</v>
      </c>
    </row>
    <row r="49" spans="1:27" ht="25.5" customHeight="1">
      <c r="A49" s="13">
        <v>42</v>
      </c>
      <c r="B49" s="17" t="s">
        <v>6</v>
      </c>
      <c r="C49" s="9" t="s">
        <v>133</v>
      </c>
      <c r="D49" s="10" t="s">
        <v>135</v>
      </c>
      <c r="E49" s="11">
        <v>1962</v>
      </c>
      <c r="F49" s="12">
        <v>2</v>
      </c>
      <c r="G49" s="20">
        <v>2</v>
      </c>
      <c r="H49" s="8"/>
      <c r="I49" s="21">
        <v>427.14</v>
      </c>
      <c r="J49" s="11">
        <v>14</v>
      </c>
      <c r="K49" s="11">
        <v>511.5</v>
      </c>
      <c r="L49" s="11">
        <f>40.5+40</f>
        <v>80.5</v>
      </c>
      <c r="M49" s="11" t="s">
        <v>75</v>
      </c>
      <c r="N49" s="11" t="s">
        <v>56</v>
      </c>
      <c r="O49" s="11"/>
      <c r="P49" s="11"/>
      <c r="Q49" s="11"/>
      <c r="R49" s="11"/>
      <c r="S49" s="11"/>
      <c r="T49" s="12"/>
      <c r="U49" s="12"/>
      <c r="V49" s="11" t="s">
        <v>55</v>
      </c>
      <c r="W49" s="34" t="s">
        <v>81</v>
      </c>
      <c r="X49" s="35" t="s">
        <v>84</v>
      </c>
      <c r="Y49" s="35" t="s">
        <v>88</v>
      </c>
      <c r="Z49" s="37" t="s">
        <v>95</v>
      </c>
      <c r="AA49" s="8" t="s">
        <v>124</v>
      </c>
    </row>
    <row r="50" spans="1:27" ht="25.5" customHeight="1">
      <c r="A50" s="13">
        <v>43</v>
      </c>
      <c r="B50" s="17" t="s">
        <v>7</v>
      </c>
      <c r="C50" s="9" t="s">
        <v>133</v>
      </c>
      <c r="D50" s="10" t="s">
        <v>135</v>
      </c>
      <c r="E50" s="11">
        <v>1963</v>
      </c>
      <c r="F50" s="12">
        <v>2</v>
      </c>
      <c r="G50" s="22">
        <v>2</v>
      </c>
      <c r="H50" s="8"/>
      <c r="I50" s="21">
        <v>428.4</v>
      </c>
      <c r="J50" s="11">
        <v>12</v>
      </c>
      <c r="K50" s="11">
        <v>458.4</v>
      </c>
      <c r="L50" s="11">
        <v>169</v>
      </c>
      <c r="M50" s="11" t="s">
        <v>75</v>
      </c>
      <c r="N50" s="11" t="s">
        <v>56</v>
      </c>
      <c r="O50" s="11"/>
      <c r="P50" s="11"/>
      <c r="Q50" s="11"/>
      <c r="R50" s="11"/>
      <c r="S50" s="11"/>
      <c r="T50" s="12"/>
      <c r="U50" s="12"/>
      <c r="V50" s="11" t="s">
        <v>55</v>
      </c>
      <c r="W50" s="34" t="s">
        <v>80</v>
      </c>
      <c r="X50" s="35" t="s">
        <v>84</v>
      </c>
      <c r="Y50" s="35" t="s">
        <v>88</v>
      </c>
      <c r="Z50" s="37" t="s">
        <v>95</v>
      </c>
      <c r="AA50" s="6"/>
    </row>
    <row r="51" spans="1:27" ht="25.5" customHeight="1">
      <c r="A51" s="13">
        <v>44</v>
      </c>
      <c r="B51" s="15" t="s">
        <v>11</v>
      </c>
      <c r="C51" s="9" t="s">
        <v>133</v>
      </c>
      <c r="D51" s="10" t="s">
        <v>135</v>
      </c>
      <c r="E51" s="11">
        <v>1963</v>
      </c>
      <c r="F51" s="12">
        <v>2</v>
      </c>
      <c r="G51" s="22">
        <v>2</v>
      </c>
      <c r="H51" s="8"/>
      <c r="I51" s="21">
        <v>430.92</v>
      </c>
      <c r="J51" s="11">
        <v>14</v>
      </c>
      <c r="K51" s="11">
        <v>537.17</v>
      </c>
      <c r="L51" s="11">
        <v>85.6</v>
      </c>
      <c r="M51" s="11" t="s">
        <v>75</v>
      </c>
      <c r="N51" s="11" t="s">
        <v>56</v>
      </c>
      <c r="O51" s="11"/>
      <c r="P51" s="11"/>
      <c r="Q51" s="11"/>
      <c r="R51" s="11"/>
      <c r="S51" s="11"/>
      <c r="T51" s="12"/>
      <c r="U51" s="12"/>
      <c r="V51" s="11" t="s">
        <v>55</v>
      </c>
      <c r="W51" s="34" t="s">
        <v>80</v>
      </c>
      <c r="X51" s="35" t="s">
        <v>84</v>
      </c>
      <c r="Y51" s="35" t="s">
        <v>88</v>
      </c>
      <c r="Z51" s="37" t="s">
        <v>95</v>
      </c>
      <c r="AA51" s="8" t="s">
        <v>122</v>
      </c>
    </row>
    <row r="52" spans="1:27" ht="25.5" customHeight="1">
      <c r="A52" s="13">
        <v>45</v>
      </c>
      <c r="B52" s="15" t="s">
        <v>12</v>
      </c>
      <c r="C52" s="9" t="s">
        <v>133</v>
      </c>
      <c r="D52" s="10" t="s">
        <v>135</v>
      </c>
      <c r="E52" s="11">
        <v>1961</v>
      </c>
      <c r="F52" s="12">
        <v>2</v>
      </c>
      <c r="G52" s="22">
        <v>2</v>
      </c>
      <c r="H52" s="8"/>
      <c r="I52" s="21">
        <v>435.61</v>
      </c>
      <c r="J52" s="11">
        <v>15</v>
      </c>
      <c r="K52" s="11">
        <v>583.8</v>
      </c>
      <c r="L52" s="11">
        <v>43.8</v>
      </c>
      <c r="M52" s="11" t="s">
        <v>75</v>
      </c>
      <c r="N52" s="11" t="s">
        <v>56</v>
      </c>
      <c r="O52" s="11"/>
      <c r="P52" s="11"/>
      <c r="Q52" s="11"/>
      <c r="R52" s="11"/>
      <c r="S52" s="11"/>
      <c r="T52" s="12"/>
      <c r="U52" s="12"/>
      <c r="V52" s="11" t="s">
        <v>55</v>
      </c>
      <c r="W52" s="34" t="s">
        <v>80</v>
      </c>
      <c r="X52" s="35" t="s">
        <v>84</v>
      </c>
      <c r="Y52" s="35" t="s">
        <v>88</v>
      </c>
      <c r="Z52" s="37" t="s">
        <v>95</v>
      </c>
      <c r="AA52" s="8" t="s">
        <v>109</v>
      </c>
    </row>
    <row r="53" spans="1:27" ht="25.5" customHeight="1">
      <c r="A53" s="13">
        <v>46</v>
      </c>
      <c r="B53" s="15" t="s">
        <v>13</v>
      </c>
      <c r="C53" s="9" t="s">
        <v>133</v>
      </c>
      <c r="D53" s="10" t="s">
        <v>135</v>
      </c>
      <c r="E53" s="11">
        <v>1962</v>
      </c>
      <c r="F53" s="12">
        <v>2</v>
      </c>
      <c r="G53" s="22">
        <v>2</v>
      </c>
      <c r="H53" s="23" t="s">
        <v>58</v>
      </c>
      <c r="I53" s="21">
        <v>431.55</v>
      </c>
      <c r="J53" s="11">
        <v>16</v>
      </c>
      <c r="K53" s="11">
        <v>625.4</v>
      </c>
      <c r="L53" s="11"/>
      <c r="M53" s="11" t="s">
        <v>75</v>
      </c>
      <c r="N53" s="11" t="s">
        <v>56</v>
      </c>
      <c r="O53" s="11"/>
      <c r="P53" s="11"/>
      <c r="Q53" s="11"/>
      <c r="R53" s="11"/>
      <c r="S53" s="11"/>
      <c r="T53" s="12"/>
      <c r="U53" s="12"/>
      <c r="V53" s="11" t="s">
        <v>55</v>
      </c>
      <c r="W53" s="34" t="s">
        <v>80</v>
      </c>
      <c r="X53" s="35" t="s">
        <v>84</v>
      </c>
      <c r="Y53" s="35" t="s">
        <v>88</v>
      </c>
      <c r="Z53" s="37" t="s">
        <v>95</v>
      </c>
      <c r="AA53" s="6"/>
    </row>
    <row r="54" spans="1:27" ht="25.5" customHeight="1">
      <c r="A54" s="13">
        <v>47</v>
      </c>
      <c r="B54" s="15" t="s">
        <v>16</v>
      </c>
      <c r="C54" s="9" t="s">
        <v>133</v>
      </c>
      <c r="D54" s="10" t="s">
        <v>135</v>
      </c>
      <c r="E54" s="11">
        <v>1962</v>
      </c>
      <c r="F54" s="12">
        <v>2</v>
      </c>
      <c r="G54" s="22">
        <v>2</v>
      </c>
      <c r="H54" s="8"/>
      <c r="I54" s="21">
        <v>434.7</v>
      </c>
      <c r="J54" s="11">
        <v>15</v>
      </c>
      <c r="K54" s="11">
        <v>585.98</v>
      </c>
      <c r="L54" s="11">
        <v>41.7</v>
      </c>
      <c r="M54" s="11" t="s">
        <v>75</v>
      </c>
      <c r="N54" s="11" t="s">
        <v>56</v>
      </c>
      <c r="O54" s="11"/>
      <c r="P54" s="11"/>
      <c r="Q54" s="11"/>
      <c r="R54" s="11"/>
      <c r="S54" s="11"/>
      <c r="T54" s="12"/>
      <c r="U54" s="12"/>
      <c r="V54" s="11" t="s">
        <v>55</v>
      </c>
      <c r="W54" s="34" t="s">
        <v>80</v>
      </c>
      <c r="X54" s="35" t="s">
        <v>84</v>
      </c>
      <c r="Y54" s="35" t="s">
        <v>88</v>
      </c>
      <c r="Z54" s="37" t="s">
        <v>95</v>
      </c>
      <c r="AA54" s="6"/>
    </row>
    <row r="55" spans="1:27" ht="25.5" customHeight="1">
      <c r="A55" s="13">
        <v>48</v>
      </c>
      <c r="B55" s="15" t="s">
        <v>17</v>
      </c>
      <c r="C55" s="9" t="s">
        <v>133</v>
      </c>
      <c r="D55" s="10" t="s">
        <v>135</v>
      </c>
      <c r="E55" s="11">
        <v>1963</v>
      </c>
      <c r="F55" s="12">
        <v>2</v>
      </c>
      <c r="G55" s="22">
        <v>2</v>
      </c>
      <c r="H55" s="8"/>
      <c r="I55" s="21">
        <v>434.7</v>
      </c>
      <c r="J55" s="11">
        <v>16</v>
      </c>
      <c r="K55" s="11">
        <v>630.6</v>
      </c>
      <c r="L55" s="11"/>
      <c r="M55" s="11" t="s">
        <v>75</v>
      </c>
      <c r="N55" s="11" t="s">
        <v>56</v>
      </c>
      <c r="O55" s="11"/>
      <c r="P55" s="11"/>
      <c r="Q55" s="11"/>
      <c r="R55" s="11"/>
      <c r="S55" s="11"/>
      <c r="T55" s="12"/>
      <c r="U55" s="12"/>
      <c r="V55" s="11" t="s">
        <v>55</v>
      </c>
      <c r="W55" s="34" t="s">
        <v>81</v>
      </c>
      <c r="X55" s="35" t="s">
        <v>84</v>
      </c>
      <c r="Y55" s="35" t="s">
        <v>91</v>
      </c>
      <c r="Z55" s="37" t="s">
        <v>95</v>
      </c>
      <c r="AA55" s="6"/>
    </row>
    <row r="56" spans="1:27" ht="25.5" customHeight="1">
      <c r="A56" s="13">
        <v>49</v>
      </c>
      <c r="B56" s="15" t="s">
        <v>18</v>
      </c>
      <c r="C56" s="9" t="s">
        <v>133</v>
      </c>
      <c r="D56" s="10" t="s">
        <v>135</v>
      </c>
      <c r="E56" s="11">
        <v>1962</v>
      </c>
      <c r="F56" s="12">
        <v>2</v>
      </c>
      <c r="G56" s="22">
        <v>2</v>
      </c>
      <c r="H56" s="8"/>
      <c r="I56" s="21">
        <v>441.15</v>
      </c>
      <c r="J56" s="11">
        <v>16</v>
      </c>
      <c r="K56" s="11">
        <v>578.74</v>
      </c>
      <c r="L56" s="11"/>
      <c r="M56" s="11" t="s">
        <v>75</v>
      </c>
      <c r="N56" s="11" t="s">
        <v>56</v>
      </c>
      <c r="O56" s="11"/>
      <c r="P56" s="11"/>
      <c r="Q56" s="11"/>
      <c r="R56" s="11"/>
      <c r="S56" s="11"/>
      <c r="T56" s="12"/>
      <c r="U56" s="12"/>
      <c r="V56" s="11" t="s">
        <v>55</v>
      </c>
      <c r="W56" s="34" t="s">
        <v>80</v>
      </c>
      <c r="X56" s="35" t="s">
        <v>84</v>
      </c>
      <c r="Y56" s="35" t="s">
        <v>88</v>
      </c>
      <c r="Z56" s="37" t="s">
        <v>95</v>
      </c>
      <c r="AA56" s="6"/>
    </row>
    <row r="57" spans="1:27" ht="21" customHeight="1">
      <c r="A57" s="13"/>
      <c r="B57" s="15" t="s">
        <v>59</v>
      </c>
      <c r="C57" s="15"/>
      <c r="D57" s="15"/>
      <c r="E57" s="30"/>
      <c r="F57" s="14"/>
      <c r="G57" s="14">
        <f>SUM(G48:G56)</f>
        <v>18</v>
      </c>
      <c r="H57" s="16">
        <f>SUM(H48:H56)+160</f>
        <v>160</v>
      </c>
      <c r="I57" s="14">
        <f>SUM(I48:I56)</f>
        <v>3890.42</v>
      </c>
      <c r="J57" s="14">
        <f>SUM(J48:J56)</f>
        <v>133</v>
      </c>
      <c r="K57" s="14">
        <f>SUM(K48:K56)</f>
        <v>5105.6900000000005</v>
      </c>
      <c r="L57" s="14">
        <f>SUM(L48:L56)</f>
        <v>466.29999999999995</v>
      </c>
      <c r="M57" s="13"/>
      <c r="N57" s="13"/>
      <c r="O57" s="13"/>
      <c r="P57" s="13"/>
      <c r="Q57" s="13"/>
      <c r="R57" s="13"/>
      <c r="S57" s="13"/>
      <c r="T57" s="31"/>
      <c r="U57" s="13"/>
      <c r="V57" s="13"/>
      <c r="W57" s="6"/>
      <c r="X57" s="6"/>
      <c r="Y57" s="6"/>
      <c r="Z57" s="6"/>
      <c r="AA57" s="6"/>
    </row>
    <row r="58" ht="12.75">
      <c r="B58" s="54" t="s">
        <v>134</v>
      </c>
    </row>
    <row r="59" spans="1:26" ht="22.5" customHeight="1">
      <c r="A59" s="13">
        <v>50</v>
      </c>
      <c r="B59" s="29" t="s">
        <v>76</v>
      </c>
      <c r="C59" s="9" t="s">
        <v>133</v>
      </c>
      <c r="D59" s="10" t="s">
        <v>134</v>
      </c>
      <c r="E59" s="11">
        <v>1972</v>
      </c>
      <c r="F59" s="12">
        <v>2</v>
      </c>
      <c r="G59" s="28">
        <v>1</v>
      </c>
      <c r="H59" s="26" t="s">
        <v>54</v>
      </c>
      <c r="I59" s="28" t="s">
        <v>54</v>
      </c>
      <c r="J59" s="11">
        <v>10</v>
      </c>
      <c r="K59" s="12">
        <v>666.9</v>
      </c>
      <c r="L59" s="11"/>
      <c r="M59" s="11" t="s">
        <v>75</v>
      </c>
      <c r="N59" s="11" t="s">
        <v>56</v>
      </c>
      <c r="O59" s="11"/>
      <c r="P59" s="11"/>
      <c r="Q59" s="11"/>
      <c r="R59" s="11"/>
      <c r="S59" s="11"/>
      <c r="T59" s="12"/>
      <c r="U59" s="12"/>
      <c r="V59" s="11" t="s">
        <v>57</v>
      </c>
      <c r="W59" s="34" t="s">
        <v>82</v>
      </c>
      <c r="X59" s="35" t="s">
        <v>89</v>
      </c>
      <c r="Y59" s="35" t="s">
        <v>92</v>
      </c>
      <c r="Z59" s="37" t="s">
        <v>95</v>
      </c>
    </row>
    <row r="60" spans="1:26" ht="21" customHeight="1">
      <c r="A60" s="13"/>
      <c r="B60" s="15" t="s">
        <v>59</v>
      </c>
      <c r="C60" s="15"/>
      <c r="D60" s="15"/>
      <c r="E60" s="30"/>
      <c r="F60" s="14"/>
      <c r="G60" s="14">
        <f>SUM(G59:G59)</f>
        <v>1</v>
      </c>
      <c r="H60" s="16">
        <f>SUM(H59:H59)+160</f>
        <v>160</v>
      </c>
      <c r="I60" s="14">
        <f>SUM(I59:I59)</f>
        <v>0</v>
      </c>
      <c r="J60" s="14">
        <f>SUM(J59:J59)</f>
        <v>10</v>
      </c>
      <c r="K60" s="14">
        <f>SUM(K59:K59)</f>
        <v>666.9</v>
      </c>
      <c r="L60" s="14">
        <f>SUM(L59:L59)</f>
        <v>0</v>
      </c>
      <c r="M60" s="13"/>
      <c r="N60" s="13"/>
      <c r="O60" s="13"/>
      <c r="P60" s="13"/>
      <c r="Q60" s="13"/>
      <c r="R60" s="13"/>
      <c r="S60" s="13"/>
      <c r="T60" s="31"/>
      <c r="U60" s="13"/>
      <c r="V60" s="13"/>
      <c r="W60" s="6"/>
      <c r="X60" s="6"/>
      <c r="Y60" s="6"/>
      <c r="Z60" s="6"/>
    </row>
  </sheetData>
  <sheetProtection/>
  <mergeCells count="28">
    <mergeCell ref="AA3:AA4"/>
    <mergeCell ref="T3:T4"/>
    <mergeCell ref="U3:U4"/>
    <mergeCell ref="C3:C4"/>
    <mergeCell ref="D3:D4"/>
    <mergeCell ref="V3:V4"/>
    <mergeCell ref="G3:G4"/>
    <mergeCell ref="M3:M4"/>
    <mergeCell ref="K3:K4"/>
    <mergeCell ref="L3:L4"/>
    <mergeCell ref="H3:H4"/>
    <mergeCell ref="I3:I4"/>
    <mergeCell ref="S3:S4"/>
    <mergeCell ref="O3:O4"/>
    <mergeCell ref="P3:P4"/>
    <mergeCell ref="Q3:Q4"/>
    <mergeCell ref="R3:R4"/>
    <mergeCell ref="N3:N4"/>
    <mergeCell ref="Z3:Z4"/>
    <mergeCell ref="A1:Y1"/>
    <mergeCell ref="W3:W4"/>
    <mergeCell ref="X3:X4"/>
    <mergeCell ref="Y3:Y4"/>
    <mergeCell ref="A3:A4"/>
    <mergeCell ref="B3:B4"/>
    <mergeCell ref="J3:J4"/>
    <mergeCell ref="E3:E4"/>
    <mergeCell ref="F3:F4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2014-07-02T04:52:49Z</cp:lastPrinted>
  <dcterms:created xsi:type="dcterms:W3CDTF">2006-09-07T20:09:27Z</dcterms:created>
  <dcterms:modified xsi:type="dcterms:W3CDTF">2014-12-23T12:51:49Z</dcterms:modified>
  <cp:category/>
  <cp:version/>
  <cp:contentType/>
  <cp:contentStatus/>
</cp:coreProperties>
</file>